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FC045DF-337B-409D-9E3E-BD6AD98802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4" i="1" l="1"/>
  <c r="H74" i="1"/>
  <c r="I74" i="1" s="1"/>
  <c r="L74" i="1" s="1"/>
  <c r="M74" i="1" s="1"/>
  <c r="F74" i="1"/>
  <c r="K73" i="1"/>
  <c r="H73" i="1"/>
  <c r="I73" i="1" s="1"/>
  <c r="L73" i="1" s="1"/>
  <c r="M73" i="1" s="1"/>
  <c r="F73" i="1"/>
  <c r="K72" i="1"/>
  <c r="H72" i="1"/>
  <c r="I72" i="1" s="1"/>
  <c r="L72" i="1" s="1"/>
  <c r="M72" i="1" s="1"/>
  <c r="F72" i="1"/>
  <c r="K71" i="1"/>
  <c r="H71" i="1"/>
  <c r="I71" i="1" s="1"/>
  <c r="L71" i="1" s="1"/>
  <c r="M71" i="1" s="1"/>
  <c r="F71" i="1"/>
  <c r="K70" i="1"/>
  <c r="H70" i="1"/>
  <c r="I70" i="1" s="1"/>
  <c r="L70" i="1" s="1"/>
  <c r="M70" i="1" s="1"/>
  <c r="F70" i="1"/>
  <c r="K69" i="1"/>
  <c r="H69" i="1"/>
  <c r="I69" i="1" s="1"/>
  <c r="L69" i="1" s="1"/>
  <c r="M69" i="1" s="1"/>
  <c r="F69" i="1"/>
  <c r="K68" i="1"/>
  <c r="H68" i="1"/>
  <c r="I68" i="1" s="1"/>
  <c r="L68" i="1" s="1"/>
  <c r="M68" i="1" s="1"/>
  <c r="F68" i="1"/>
  <c r="K67" i="1"/>
  <c r="H67" i="1"/>
  <c r="I67" i="1" s="1"/>
  <c r="L67" i="1" s="1"/>
  <c r="M67" i="1" s="1"/>
  <c r="F67" i="1"/>
  <c r="K66" i="1"/>
  <c r="H66" i="1"/>
  <c r="I66" i="1" s="1"/>
  <c r="L66" i="1" s="1"/>
  <c r="M66" i="1" s="1"/>
  <c r="F66" i="1"/>
  <c r="K65" i="1"/>
  <c r="H65" i="1"/>
  <c r="I65" i="1" s="1"/>
  <c r="L65" i="1" s="1"/>
  <c r="M65" i="1" s="1"/>
  <c r="F65" i="1"/>
  <c r="M64" i="1"/>
  <c r="K64" i="1"/>
  <c r="I64" i="1"/>
  <c r="H64" i="1"/>
  <c r="F64" i="1"/>
  <c r="K63" i="1"/>
  <c r="I63" i="1"/>
  <c r="L63" i="1" s="1"/>
  <c r="M63" i="1" s="1"/>
  <c r="H63" i="1"/>
  <c r="F63" i="1"/>
  <c r="K62" i="1"/>
  <c r="I62" i="1"/>
  <c r="L62" i="1" s="1"/>
  <c r="M62" i="1" s="1"/>
  <c r="H62" i="1"/>
  <c r="F62" i="1"/>
  <c r="K61" i="1"/>
  <c r="I61" i="1"/>
  <c r="L61" i="1" s="1"/>
  <c r="M61" i="1" s="1"/>
  <c r="H61" i="1"/>
  <c r="F61" i="1"/>
  <c r="K60" i="1"/>
  <c r="I60" i="1"/>
  <c r="L60" i="1" s="1"/>
  <c r="M60" i="1" s="1"/>
  <c r="H60" i="1"/>
  <c r="F60" i="1"/>
  <c r="K59" i="1"/>
  <c r="I59" i="1"/>
  <c r="L59" i="1" s="1"/>
  <c r="M59" i="1" s="1"/>
  <c r="H59" i="1"/>
  <c r="F59" i="1"/>
  <c r="K58" i="1"/>
  <c r="I58" i="1"/>
  <c r="L58" i="1" s="1"/>
  <c r="M58" i="1" s="1"/>
  <c r="H58" i="1"/>
  <c r="F58" i="1"/>
  <c r="K57" i="1"/>
  <c r="I57" i="1"/>
  <c r="L57" i="1" s="1"/>
  <c r="M57" i="1" s="1"/>
  <c r="H57" i="1"/>
  <c r="F57" i="1"/>
  <c r="K56" i="1"/>
  <c r="I56" i="1"/>
  <c r="L56" i="1" s="1"/>
  <c r="M56" i="1" s="1"/>
  <c r="H56" i="1"/>
  <c r="F56" i="1"/>
  <c r="K55" i="1"/>
  <c r="I55" i="1"/>
  <c r="L55" i="1" s="1"/>
  <c r="M55" i="1" s="1"/>
  <c r="H55" i="1"/>
  <c r="F55" i="1"/>
  <c r="K54" i="1"/>
  <c r="I54" i="1"/>
  <c r="L54" i="1" s="1"/>
  <c r="M54" i="1" s="1"/>
  <c r="H54" i="1"/>
  <c r="F54" i="1"/>
  <c r="K53" i="1"/>
  <c r="I53" i="1"/>
  <c r="L53" i="1" s="1"/>
  <c r="M53" i="1" s="1"/>
  <c r="H53" i="1"/>
  <c r="F53" i="1"/>
  <c r="K52" i="1"/>
  <c r="I52" i="1"/>
  <c r="L52" i="1" s="1"/>
  <c r="M52" i="1" s="1"/>
  <c r="H52" i="1"/>
  <c r="F52" i="1"/>
  <c r="K51" i="1"/>
  <c r="I51" i="1"/>
  <c r="L51" i="1" s="1"/>
  <c r="M51" i="1" s="1"/>
  <c r="H51" i="1"/>
  <c r="F51" i="1"/>
  <c r="K50" i="1"/>
  <c r="I50" i="1"/>
  <c r="L50" i="1" s="1"/>
  <c r="M50" i="1" s="1"/>
  <c r="H50" i="1"/>
  <c r="F50" i="1"/>
  <c r="K49" i="1"/>
  <c r="I49" i="1"/>
  <c r="L49" i="1" s="1"/>
  <c r="M49" i="1" s="1"/>
  <c r="H49" i="1"/>
  <c r="F49" i="1"/>
  <c r="K48" i="1"/>
  <c r="I48" i="1"/>
  <c r="L48" i="1" s="1"/>
  <c r="M48" i="1" s="1"/>
  <c r="H48" i="1"/>
  <c r="F48" i="1"/>
  <c r="K47" i="1"/>
  <c r="I47" i="1"/>
  <c r="L47" i="1" s="1"/>
  <c r="M47" i="1" s="1"/>
  <c r="H47" i="1"/>
  <c r="F47" i="1"/>
  <c r="K46" i="1"/>
  <c r="I46" i="1"/>
  <c r="L46" i="1" s="1"/>
  <c r="M46" i="1" s="1"/>
  <c r="H46" i="1"/>
  <c r="F46" i="1"/>
  <c r="K45" i="1"/>
  <c r="I45" i="1"/>
  <c r="L45" i="1" s="1"/>
  <c r="M45" i="1" s="1"/>
  <c r="H45" i="1"/>
  <c r="F45" i="1"/>
  <c r="K44" i="1"/>
  <c r="I44" i="1"/>
  <c r="L44" i="1" s="1"/>
  <c r="M44" i="1" s="1"/>
  <c r="H44" i="1"/>
  <c r="F44" i="1"/>
  <c r="K43" i="1"/>
  <c r="I43" i="1"/>
  <c r="L43" i="1" s="1"/>
  <c r="M43" i="1" s="1"/>
  <c r="H43" i="1"/>
  <c r="F43" i="1"/>
  <c r="M42" i="1"/>
  <c r="I42" i="1"/>
  <c r="H42" i="1"/>
  <c r="K42" i="1" s="1"/>
  <c r="F42" i="1"/>
  <c r="I41" i="1"/>
  <c r="L41" i="1" s="1"/>
  <c r="M41" i="1" s="1"/>
  <c r="H41" i="1"/>
  <c r="K41" i="1" s="1"/>
  <c r="F41" i="1"/>
  <c r="I40" i="1"/>
  <c r="L40" i="1" s="1"/>
  <c r="M40" i="1" s="1"/>
  <c r="H40" i="1"/>
  <c r="K40" i="1" s="1"/>
  <c r="F40" i="1"/>
  <c r="I39" i="1"/>
  <c r="L39" i="1" s="1"/>
  <c r="M39" i="1" s="1"/>
  <c r="H39" i="1"/>
  <c r="K39" i="1" s="1"/>
  <c r="F39" i="1"/>
  <c r="I38" i="1"/>
  <c r="L38" i="1" s="1"/>
  <c r="M38" i="1" s="1"/>
  <c r="H38" i="1"/>
  <c r="K38" i="1" s="1"/>
  <c r="F38" i="1"/>
  <c r="I37" i="1"/>
  <c r="L37" i="1" s="1"/>
  <c r="M37" i="1" s="1"/>
  <c r="H37" i="1"/>
  <c r="K37" i="1" s="1"/>
  <c r="F37" i="1"/>
  <c r="I36" i="1"/>
  <c r="L36" i="1" s="1"/>
  <c r="M36" i="1" s="1"/>
  <c r="H36" i="1"/>
  <c r="K36" i="1" s="1"/>
  <c r="F36" i="1"/>
  <c r="I35" i="1"/>
  <c r="L35" i="1" s="1"/>
  <c r="M35" i="1" s="1"/>
  <c r="H35" i="1"/>
  <c r="K35" i="1" s="1"/>
  <c r="F35" i="1"/>
  <c r="H34" i="1"/>
  <c r="I34" i="1" s="1"/>
  <c r="L34" i="1" s="1"/>
  <c r="M34" i="1" s="1"/>
  <c r="F34" i="1"/>
  <c r="H33" i="1"/>
  <c r="I33" i="1" s="1"/>
  <c r="L33" i="1" s="1"/>
  <c r="M33" i="1" s="1"/>
  <c r="F33" i="1"/>
  <c r="H32" i="1"/>
  <c r="K32" i="1" s="1"/>
  <c r="F32" i="1"/>
  <c r="H31" i="1"/>
  <c r="K31" i="1" s="1"/>
  <c r="F31" i="1"/>
  <c r="L30" i="1"/>
  <c r="M30" i="1" s="1"/>
  <c r="I30" i="1"/>
  <c r="H30" i="1"/>
  <c r="K30" i="1" s="1"/>
  <c r="F30" i="1"/>
  <c r="L29" i="1"/>
  <c r="M29" i="1" s="1"/>
  <c r="I29" i="1"/>
  <c r="H29" i="1"/>
  <c r="K29" i="1" s="1"/>
  <c r="F29" i="1"/>
  <c r="L28" i="1"/>
  <c r="M28" i="1" s="1"/>
  <c r="I28" i="1"/>
  <c r="H28" i="1"/>
  <c r="K28" i="1" s="1"/>
  <c r="F28" i="1"/>
  <c r="L27" i="1"/>
  <c r="M27" i="1" s="1"/>
  <c r="I27" i="1"/>
  <c r="H27" i="1"/>
  <c r="K27" i="1" s="1"/>
  <c r="F27" i="1"/>
  <c r="L26" i="1"/>
  <c r="M26" i="1" s="1"/>
  <c r="I26" i="1"/>
  <c r="H26" i="1"/>
  <c r="K26" i="1" s="1"/>
  <c r="F26" i="1"/>
  <c r="L25" i="1"/>
  <c r="M25" i="1" s="1"/>
  <c r="I25" i="1"/>
  <c r="H25" i="1"/>
  <c r="K25" i="1" s="1"/>
  <c r="F25" i="1"/>
  <c r="L24" i="1"/>
  <c r="M24" i="1" s="1"/>
  <c r="I24" i="1"/>
  <c r="H24" i="1"/>
  <c r="K24" i="1" s="1"/>
  <c r="F24" i="1"/>
  <c r="L23" i="1"/>
  <c r="M23" i="1" s="1"/>
  <c r="I23" i="1"/>
  <c r="H23" i="1"/>
  <c r="K23" i="1" s="1"/>
  <c r="F23" i="1"/>
  <c r="L22" i="1"/>
  <c r="M22" i="1" s="1"/>
  <c r="I22" i="1"/>
  <c r="H22" i="1"/>
  <c r="K22" i="1" s="1"/>
  <c r="F22" i="1"/>
  <c r="L21" i="1"/>
  <c r="M21" i="1" s="1"/>
  <c r="I21" i="1"/>
  <c r="H21" i="1"/>
  <c r="K21" i="1" s="1"/>
  <c r="F21" i="1"/>
  <c r="L20" i="1"/>
  <c r="M20" i="1" s="1"/>
  <c r="I20" i="1"/>
  <c r="H20" i="1"/>
  <c r="K20" i="1" s="1"/>
  <c r="F20" i="1"/>
  <c r="L19" i="1"/>
  <c r="M19" i="1" s="1"/>
  <c r="I19" i="1"/>
  <c r="H19" i="1"/>
  <c r="K19" i="1" s="1"/>
  <c r="F19" i="1"/>
  <c r="L18" i="1"/>
  <c r="M18" i="1" s="1"/>
  <c r="I18" i="1"/>
  <c r="H18" i="1"/>
  <c r="K18" i="1" s="1"/>
  <c r="F18" i="1"/>
  <c r="L17" i="1"/>
  <c r="M17" i="1" s="1"/>
  <c r="I17" i="1"/>
  <c r="H17" i="1"/>
  <c r="K17" i="1" s="1"/>
  <c r="F17" i="1"/>
  <c r="L16" i="1"/>
  <c r="M16" i="1" s="1"/>
  <c r="I16" i="1"/>
  <c r="H16" i="1"/>
  <c r="K16" i="1" s="1"/>
  <c r="F16" i="1"/>
  <c r="L15" i="1"/>
  <c r="M15" i="1" s="1"/>
  <c r="I15" i="1"/>
  <c r="H15" i="1"/>
  <c r="K15" i="1" s="1"/>
  <c r="F15" i="1"/>
  <c r="L14" i="1"/>
  <c r="M14" i="1" s="1"/>
  <c r="I14" i="1"/>
  <c r="H14" i="1"/>
  <c r="K14" i="1" s="1"/>
  <c r="F14" i="1"/>
  <c r="L13" i="1"/>
  <c r="M13" i="1" s="1"/>
  <c r="I13" i="1"/>
  <c r="H13" i="1"/>
  <c r="K13" i="1" s="1"/>
  <c r="F13" i="1"/>
  <c r="L12" i="1"/>
  <c r="M12" i="1" s="1"/>
  <c r="I12" i="1"/>
  <c r="H12" i="1"/>
  <c r="K12" i="1" s="1"/>
  <c r="F12" i="1"/>
  <c r="L11" i="1"/>
  <c r="M11" i="1" s="1"/>
  <c r="I11" i="1"/>
  <c r="H11" i="1"/>
  <c r="K11" i="1" s="1"/>
  <c r="F11" i="1"/>
  <c r="F10" i="1"/>
  <c r="F9" i="1"/>
  <c r="F8" i="1"/>
  <c r="F7" i="1"/>
  <c r="F6" i="1"/>
  <c r="F5" i="1"/>
  <c r="I31" i="1" l="1"/>
  <c r="L31" i="1" s="1"/>
  <c r="M31" i="1" s="1"/>
  <c r="I32" i="1"/>
  <c r="L32" i="1" s="1"/>
  <c r="M32" i="1" s="1"/>
  <c r="K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ydqh</author>
    <author>微软用户</author>
  </authors>
  <commentList>
    <comment ref="F8" authorId="0" shapeId="0" xr:uid="{9A017955-7F17-4D63-AA2A-654310FAC243}">
      <text>
        <r>
          <rPr>
            <sz val="9"/>
            <rFont val="宋体"/>
            <family val="3"/>
            <charset val="134"/>
          </rPr>
          <t xml:space="preserve">
自1603合约开始为2.2%
</t>
        </r>
      </text>
    </comment>
    <comment ref="J8" authorId="1" shapeId="0" xr:uid="{E7A6D83E-976B-44B4-9CE1-F5AFF3E056D1}">
      <text>
        <r>
          <rPr>
            <sz val="9"/>
            <rFont val="宋体"/>
            <family val="3"/>
            <charset val="134"/>
          </rPr>
          <t xml:space="preserve">
1603合约开始，保证金为1.2%</t>
        </r>
      </text>
    </comment>
    <comment ref="F20" authorId="0" shapeId="0" xr:uid="{2E150ED2-2C0F-4D51-97C9-BDA6B11A8965}">
      <text>
        <r>
          <rPr>
            <sz val="9"/>
            <rFont val="宋体"/>
            <family val="3"/>
            <charset val="134"/>
          </rPr>
          <t xml:space="preserve">ydqh:
WR1601合约开始保证金变为23%
</t>
        </r>
      </text>
    </comment>
    <comment ref="F26" authorId="0" shapeId="0" xr:uid="{A23ADFBB-071F-4233-8601-58F58ACDCEDD}">
      <text>
        <r>
          <rPr>
            <sz val="9"/>
            <rFont val="宋体"/>
            <family val="3"/>
            <charset val="134"/>
          </rPr>
          <t xml:space="preserve">ydqh:
从FU1601合约开始变为24%
</t>
        </r>
      </text>
    </comment>
  </commentList>
</comments>
</file>

<file path=xl/sharedStrings.xml><?xml version="1.0" encoding="utf-8"?>
<sst xmlns="http://schemas.openxmlformats.org/spreadsheetml/2006/main" count="241" uniqueCount="213">
  <si>
    <t>交易所</t>
  </si>
  <si>
    <t>品种</t>
  </si>
  <si>
    <t>代码</t>
  </si>
  <si>
    <t>合约单位(吨/手)</t>
  </si>
  <si>
    <t>最小跳动(元/吨)</t>
  </si>
  <si>
    <t>公司保证金标准</t>
  </si>
  <si>
    <t>交易所涨跌幅限制</t>
  </si>
  <si>
    <t>交易所保证金（一般月份）</t>
    <phoneticPr fontId="3" type="noConversion"/>
  </si>
  <si>
    <t>最后交易日</t>
  </si>
  <si>
    <t>合约交割月份</t>
  </si>
  <si>
    <t>备注</t>
    <phoneticPr fontId="3" type="noConversion"/>
  </si>
  <si>
    <t>D1</t>
  </si>
  <si>
    <t>D2</t>
  </si>
  <si>
    <t>D3</t>
  </si>
  <si>
    <t>正常</t>
  </si>
  <si>
    <t>D1结算起</t>
  </si>
  <si>
    <t>D2结算起</t>
  </si>
  <si>
    <t>D3结算起</t>
  </si>
  <si>
    <t>中国金融期货交易所</t>
  </si>
  <si>
    <t>沪深300股指</t>
  </si>
  <si>
    <t>IF</t>
  </si>
  <si>
    <t>300元/点</t>
  </si>
  <si>
    <t>/</t>
    <phoneticPr fontId="3" type="noConversion"/>
  </si>
  <si>
    <t>合约到期月份的第三个周五，遇国家法定假日顺延</t>
  </si>
  <si>
    <t>当月、下月及随后两个季月</t>
  </si>
  <si>
    <t>上证50股指</t>
  </si>
  <si>
    <t>IH</t>
  </si>
  <si>
    <t>中证500股指</t>
  </si>
  <si>
    <t>IC</t>
  </si>
  <si>
    <t>200元/点</t>
  </si>
  <si>
    <t>5年期国债</t>
  </si>
  <si>
    <t>TF</t>
  </si>
  <si>
    <t>10000元/点</t>
  </si>
  <si>
    <t>合约到期月份的第二个周五，遇国家法定假日顺延</t>
  </si>
  <si>
    <t>最近的三个季月（3 月、6 月、9 月、12 月中的最近三个月循环）</t>
  </si>
  <si>
    <t>2年期国债</t>
    <phoneticPr fontId="3" type="noConversion"/>
  </si>
  <si>
    <t>TS</t>
    <phoneticPr fontId="3" type="noConversion"/>
  </si>
  <si>
    <t>20000元/点</t>
    <phoneticPr fontId="3" type="noConversion"/>
  </si>
  <si>
    <t>10年期国债</t>
  </si>
  <si>
    <t>T</t>
  </si>
  <si>
    <t>上海期货交易所</t>
  </si>
  <si>
    <t>铜</t>
  </si>
  <si>
    <t>CU</t>
  </si>
  <si>
    <t>合约交割月份的15日(遇法定假日顺延)</t>
  </si>
  <si>
    <t>1～12　　</t>
  </si>
  <si>
    <t>铝</t>
  </si>
  <si>
    <t>AL</t>
  </si>
  <si>
    <t>镍</t>
  </si>
  <si>
    <t>NI</t>
  </si>
  <si>
    <t>锡</t>
  </si>
  <si>
    <t>SN</t>
  </si>
  <si>
    <t>锌</t>
  </si>
  <si>
    <t>ZN</t>
  </si>
  <si>
    <t>不锈钢</t>
    <phoneticPr fontId="3" type="noConversion"/>
  </si>
  <si>
    <t>SS</t>
    <phoneticPr fontId="3" type="noConversion"/>
  </si>
  <si>
    <t>天然橡胶</t>
  </si>
  <si>
    <t>RU</t>
  </si>
  <si>
    <t>1～12（除2、12月）</t>
  </si>
  <si>
    <t>黄金</t>
  </si>
  <si>
    <t>AU</t>
  </si>
  <si>
    <t>1000克/手</t>
  </si>
  <si>
    <t>0.02元/克</t>
    <phoneticPr fontId="3" type="noConversion"/>
  </si>
  <si>
    <t>最近三个连续月份的合约以及最近13个月以内的双月合约</t>
  </si>
  <si>
    <t>白银</t>
  </si>
  <si>
    <t>AG</t>
  </si>
  <si>
    <t>15千克/手</t>
  </si>
  <si>
    <t>1元/千克</t>
  </si>
  <si>
    <t>线材</t>
  </si>
  <si>
    <t>WR</t>
  </si>
  <si>
    <t>热轧卷板</t>
  </si>
  <si>
    <t>HC</t>
  </si>
  <si>
    <t>螺纹钢</t>
  </si>
  <si>
    <t>RB</t>
  </si>
  <si>
    <t>铅</t>
  </si>
  <si>
    <t>PB</t>
  </si>
  <si>
    <t>石油沥青</t>
  </si>
  <si>
    <t>BU</t>
  </si>
  <si>
    <t>24个月以内，最近1-6个月为连续月份合约，6个月以后为季月合约</t>
  </si>
  <si>
    <t>纸浆</t>
    <phoneticPr fontId="3" type="noConversion"/>
  </si>
  <si>
    <t>sp</t>
    <phoneticPr fontId="3" type="noConversion"/>
  </si>
  <si>
    <t>燃料油</t>
  </si>
  <si>
    <t>FU</t>
  </si>
  <si>
    <t>合约交割月份前一月份的最后一个交易日</t>
  </si>
  <si>
    <t>1～12（除春节月）</t>
  </si>
  <si>
    <t>能源中心</t>
    <phoneticPr fontId="3" type="noConversion"/>
  </si>
  <si>
    <t>中质含硫原油</t>
  </si>
  <si>
    <t>SC</t>
  </si>
  <si>
    <t>1000桶/手</t>
  </si>
  <si>
    <t>交割月份前第一月的最后一个交易日（最后交易日前8个交易日自然人持仓为0）</t>
    <phoneticPr fontId="3" type="noConversion"/>
  </si>
  <si>
    <t>最近1-12个月为连续月份以及随后八个季月</t>
  </si>
  <si>
    <t>低硫燃料油期货</t>
  </si>
  <si>
    <t>LU</t>
  </si>
  <si>
    <t>1-12月</t>
    <phoneticPr fontId="3" type="noConversion"/>
  </si>
  <si>
    <t>国际铜</t>
    <phoneticPr fontId="3" type="noConversion"/>
  </si>
  <si>
    <t>BC</t>
    <phoneticPr fontId="3" type="noConversion"/>
  </si>
  <si>
    <t>交割月份的15日（最后交易日前第3个交易日自然人持仓为0）</t>
    <phoneticPr fontId="3" type="noConversion"/>
  </si>
  <si>
    <t>20号胶</t>
  </si>
  <si>
    <r>
      <t>N</t>
    </r>
    <r>
      <rPr>
        <sz val="12"/>
        <color indexed="8"/>
        <rFont val="宋体"/>
        <family val="3"/>
        <charset val="134"/>
      </rPr>
      <t>R</t>
    </r>
    <phoneticPr fontId="3" type="noConversion"/>
  </si>
  <si>
    <t>交割月份的15日（最后交易日前8个交易日自然人持仓为0）</t>
    <phoneticPr fontId="3" type="noConversion"/>
  </si>
  <si>
    <r>
      <t>1</t>
    </r>
    <r>
      <rPr>
        <sz val="12"/>
        <color indexed="8"/>
        <rFont val="宋体"/>
        <family val="3"/>
        <charset val="134"/>
      </rPr>
      <t>-12月</t>
    </r>
    <phoneticPr fontId="3" type="noConversion"/>
  </si>
  <si>
    <t>大连商品交易所</t>
  </si>
  <si>
    <t>黄大豆一号</t>
  </si>
  <si>
    <t>a</t>
  </si>
  <si>
    <t>合约月份第十个交易日</t>
  </si>
  <si>
    <t>1、3、5、7、9、11</t>
  </si>
  <si>
    <t>黄大豆二号</t>
  </si>
  <si>
    <t>b</t>
  </si>
  <si>
    <t>玉米淀粉</t>
  </si>
  <si>
    <t>cs</t>
  </si>
  <si>
    <t>生猪</t>
    <phoneticPr fontId="3" type="noConversion"/>
  </si>
  <si>
    <r>
      <t>l</t>
    </r>
    <r>
      <rPr>
        <sz val="12"/>
        <color indexed="8"/>
        <rFont val="宋体"/>
        <family val="3"/>
        <charset val="134"/>
      </rPr>
      <t>h</t>
    </r>
    <phoneticPr fontId="3" type="noConversion"/>
  </si>
  <si>
    <t>玉米</t>
  </si>
  <si>
    <t>c</t>
  </si>
  <si>
    <t>豆粕</t>
  </si>
  <si>
    <t>m</t>
  </si>
  <si>
    <t>1、3、5、7、8、9、11、12</t>
  </si>
  <si>
    <t>豆油</t>
  </si>
  <si>
    <t>y</t>
  </si>
  <si>
    <t>焦炭</t>
  </si>
  <si>
    <t>j</t>
  </si>
  <si>
    <t>聚乙烯</t>
    <phoneticPr fontId="3" type="noConversion"/>
  </si>
  <si>
    <t>l</t>
  </si>
  <si>
    <t>棕榈油</t>
  </si>
  <si>
    <t>p</t>
  </si>
  <si>
    <t>聚氯乙烯(PVC)</t>
    <phoneticPr fontId="3" type="noConversion"/>
  </si>
  <si>
    <t>v</t>
  </si>
  <si>
    <t>胶合板</t>
    <phoneticPr fontId="3" type="noConversion"/>
  </si>
  <si>
    <t>BB</t>
  </si>
  <si>
    <t>500张/手</t>
  </si>
  <si>
    <t>0.05元/张</t>
  </si>
  <si>
    <t>纤维板</t>
    <phoneticPr fontId="3" type="noConversion"/>
  </si>
  <si>
    <t>FB</t>
  </si>
  <si>
    <t>10立方米/手</t>
    <phoneticPr fontId="3" type="noConversion"/>
  </si>
  <si>
    <t>0.5元/立方米</t>
    <phoneticPr fontId="3" type="noConversion"/>
  </si>
  <si>
    <t>焦煤</t>
  </si>
  <si>
    <t>JM</t>
  </si>
  <si>
    <t>铁矿石</t>
  </si>
  <si>
    <t>I</t>
  </si>
  <si>
    <t>粳米</t>
    <phoneticPr fontId="3" type="noConversion"/>
  </si>
  <si>
    <t>rr</t>
    <phoneticPr fontId="3" type="noConversion"/>
  </si>
  <si>
    <t>聚丙烯</t>
  </si>
  <si>
    <t>PP</t>
  </si>
  <si>
    <t>乙二醇</t>
    <phoneticPr fontId="3" type="noConversion"/>
  </si>
  <si>
    <t>eg</t>
    <phoneticPr fontId="3" type="noConversion"/>
  </si>
  <si>
    <t>合约月份倒数第四个交易日</t>
  </si>
  <si>
    <t>1，2，3，4，5，6，7,8，9，10，11，12</t>
  </si>
  <si>
    <t>苯乙烯</t>
  </si>
  <si>
    <r>
      <t>e</t>
    </r>
    <r>
      <rPr>
        <sz val="12"/>
        <color indexed="8"/>
        <rFont val="宋体"/>
        <family val="3"/>
        <charset val="134"/>
      </rPr>
      <t>b</t>
    </r>
    <phoneticPr fontId="3" type="noConversion"/>
  </si>
  <si>
    <t>液化石油气</t>
  </si>
  <si>
    <t>pg</t>
    <phoneticPr fontId="3" type="noConversion"/>
  </si>
  <si>
    <t>鸡蛋</t>
  </si>
  <si>
    <t>JD</t>
  </si>
  <si>
    <t>1元/500千克</t>
  </si>
  <si>
    <t>郑州商品交易所</t>
  </si>
  <si>
    <t>强麦</t>
  </si>
  <si>
    <t>WH</t>
  </si>
  <si>
    <t>晚籼稻</t>
  </si>
  <si>
    <t>LR</t>
  </si>
  <si>
    <t>早籼稻</t>
  </si>
  <si>
    <t>RI</t>
  </si>
  <si>
    <t>菜油</t>
    <phoneticPr fontId="3" type="noConversion"/>
  </si>
  <si>
    <t>OI</t>
  </si>
  <si>
    <t>普麦</t>
    <phoneticPr fontId="3" type="noConversion"/>
  </si>
  <si>
    <t>PM</t>
  </si>
  <si>
    <t>最小开仓下单量10手（2208-2301）</t>
    <phoneticPr fontId="3" type="noConversion"/>
  </si>
  <si>
    <t>棉花</t>
  </si>
  <si>
    <t>CF</t>
  </si>
  <si>
    <t>棉纱</t>
  </si>
  <si>
    <t>CY</t>
  </si>
  <si>
    <t>白糖</t>
  </si>
  <si>
    <t>SR</t>
  </si>
  <si>
    <t>甲醇</t>
    <phoneticPr fontId="3" type="noConversion"/>
  </si>
  <si>
    <t>MA</t>
  </si>
  <si>
    <t>精对苯二甲酸(PTA)</t>
  </si>
  <si>
    <t>TA</t>
  </si>
  <si>
    <t>短纤</t>
    <phoneticPr fontId="3" type="noConversion"/>
  </si>
  <si>
    <t>PF</t>
    <phoneticPr fontId="3" type="noConversion"/>
  </si>
  <si>
    <t>玻璃</t>
  </si>
  <si>
    <t>FG</t>
  </si>
  <si>
    <t>油菜籽</t>
  </si>
  <si>
    <t>RS</t>
  </si>
  <si>
    <t>7、8、9、11</t>
  </si>
  <si>
    <t>菜粕</t>
    <phoneticPr fontId="3" type="noConversion"/>
  </si>
  <si>
    <t>RM</t>
  </si>
  <si>
    <t>1、3、5、7、8、9、11</t>
  </si>
  <si>
    <t>动力煤</t>
  </si>
  <si>
    <t>ZC</t>
  </si>
  <si>
    <t>合约交割月份的第5 个交易日</t>
    <phoneticPr fontId="3" type="noConversion"/>
  </si>
  <si>
    <t>1～12</t>
  </si>
  <si>
    <t>最小开仓4手，限价指令最大下单量50手，市价10手（2022.2.21）</t>
    <phoneticPr fontId="3" type="noConversion"/>
  </si>
  <si>
    <t>硅铁</t>
  </si>
  <si>
    <t>SF</t>
  </si>
  <si>
    <t>合约交割月份的第10 个交易日</t>
    <phoneticPr fontId="3" type="noConversion"/>
  </si>
  <si>
    <t>锰硅</t>
  </si>
  <si>
    <t>SM</t>
  </si>
  <si>
    <t>苹果</t>
    <phoneticPr fontId="3" type="noConversion"/>
  </si>
  <si>
    <t>AP</t>
  </si>
  <si>
    <t>1、3、4、5、10、11、12</t>
    <phoneticPr fontId="3" type="noConversion"/>
  </si>
  <si>
    <t>花生</t>
    <phoneticPr fontId="3" type="noConversion"/>
  </si>
  <si>
    <t>PK</t>
    <phoneticPr fontId="3" type="noConversion"/>
  </si>
  <si>
    <t>1、3、4、10、11、12月</t>
    <phoneticPr fontId="3" type="noConversion"/>
  </si>
  <si>
    <t>红枣</t>
    <phoneticPr fontId="3" type="noConversion"/>
  </si>
  <si>
    <t xml:space="preserve">CJ </t>
    <phoneticPr fontId="3" type="noConversion"/>
  </si>
  <si>
    <t>1、3、5、7、9、12</t>
    <phoneticPr fontId="3" type="noConversion"/>
  </si>
  <si>
    <t>最小开仓4手，限价指令最大下单量100手，市价20手（2021.12.26）</t>
    <phoneticPr fontId="3" type="noConversion"/>
  </si>
  <si>
    <t>粳稻</t>
  </si>
  <si>
    <t>JR</t>
  </si>
  <si>
    <t>纯碱</t>
    <phoneticPr fontId="3" type="noConversion"/>
  </si>
  <si>
    <t>SA</t>
    <phoneticPr fontId="3" type="noConversion"/>
  </si>
  <si>
    <t>尿素</t>
    <phoneticPr fontId="3" type="noConversion"/>
  </si>
  <si>
    <r>
      <t>U</t>
    </r>
    <r>
      <rPr>
        <sz val="11"/>
        <color indexed="8"/>
        <rFont val="宋体"/>
        <family val="3"/>
        <charset val="134"/>
      </rPr>
      <t>R</t>
    </r>
    <phoneticPr fontId="3" type="noConversion"/>
  </si>
  <si>
    <r>
      <t>恒泰期货交易所规则简表之一.综合版(202</t>
    </r>
    <r>
      <rPr>
        <b/>
        <sz val="12"/>
        <color indexed="8"/>
        <rFont val="宋体"/>
        <family val="3"/>
        <charset val="134"/>
      </rPr>
      <t>2</t>
    </r>
    <r>
      <rPr>
        <b/>
        <sz val="12"/>
        <color indexed="8"/>
        <rFont val="宋体"/>
        <family val="3"/>
        <charset val="134"/>
      </rPr>
      <t>年6</t>
    </r>
    <r>
      <rPr>
        <b/>
        <sz val="12"/>
        <color indexed="8"/>
        <rFont val="宋体"/>
        <family val="3"/>
        <charset val="134"/>
      </rPr>
      <t>月17</t>
    </r>
    <r>
      <rPr>
        <b/>
        <sz val="12"/>
        <color indexed="8"/>
        <rFont val="宋体"/>
        <family val="3"/>
        <charset val="134"/>
      </rPr>
      <t>日</t>
    </r>
    <r>
      <rPr>
        <b/>
        <sz val="12"/>
        <color indexed="8"/>
        <rFont val="宋体"/>
        <family val="3"/>
        <charset val="134"/>
      </rPr>
      <t>更新</t>
    </r>
    <r>
      <rPr>
        <b/>
        <sz val="12"/>
        <color indexed="8"/>
        <rFont val="宋体"/>
        <family val="3"/>
        <charset val="134"/>
      </rPr>
      <t>）</t>
    </r>
    <phoneticPr fontId="3" type="noConversion"/>
  </si>
  <si>
    <t>公司保证金加点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</si>
</sst>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4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2"/>
      <color indexed="8"/>
      <name val="等线"/>
      <family val="3"/>
      <charset val="134"/>
      <scheme val="minor"/>
    </font>
    <font>
      <sz val="11"/>
      <color rgb="FFFF0000"/>
      <name val="宋体"/>
      <family val="3"/>
      <charset val="134"/>
    </font>
    <font>
      <sz val="12"/>
      <name val="宋体"/>
      <family val="3"/>
      <charset val="134"/>
    </font>
    <font>
      <b/>
      <sz val="12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rgb="FF333333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6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9" fontId="7" fillId="2" borderId="1" xfId="2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 wrapText="1"/>
    </xf>
    <xf numFmtId="9" fontId="8" fillId="0" borderId="1" xfId="2" applyNumberFormat="1" applyFont="1" applyBorder="1" applyAlignment="1">
      <alignment horizontal="center" vertical="center" wrapText="1"/>
    </xf>
    <xf numFmtId="9" fontId="8" fillId="3" borderId="1" xfId="2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6" fontId="8" fillId="3" borderId="1" xfId="2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left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left" vertical="center"/>
    </xf>
    <xf numFmtId="0" fontId="8" fillId="0" borderId="2" xfId="2" applyFont="1" applyBorder="1" applyAlignment="1">
      <alignment horizontal="center" vertical="center" wrapText="1"/>
    </xf>
    <xf numFmtId="9" fontId="8" fillId="3" borderId="2" xfId="2" applyNumberFormat="1" applyFont="1" applyFill="1" applyBorder="1" applyAlignment="1">
      <alignment horizontal="center" vertical="center" wrapText="1"/>
    </xf>
    <xf numFmtId="9" fontId="8" fillId="0" borderId="2" xfId="2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9" fontId="8" fillId="3" borderId="1" xfId="1" applyFont="1" applyFill="1" applyBorder="1" applyAlignment="1" applyProtection="1">
      <alignment horizontal="center" vertical="center" wrapText="1"/>
    </xf>
    <xf numFmtId="9" fontId="8" fillId="0" borderId="1" xfId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9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2" applyFont="1" applyAlignment="1">
      <alignment vertical="center" wrapText="1"/>
    </xf>
  </cellXfs>
  <cellStyles count="3">
    <cellStyle name="百分比" xfId="1" builtinId="5"/>
    <cellStyle name="常规" xfId="0" builtinId="0"/>
    <cellStyle name="常规_期货公司风险监管报表（征求建议稿）" xfId="2" xr:uid="{ECC53701-910B-4FC4-99F1-50B6C46BEC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5"/>
  <sheetViews>
    <sheetView tabSelected="1" workbookViewId="0">
      <selection activeCell="K14" sqref="K14"/>
    </sheetView>
  </sheetViews>
  <sheetFormatPr defaultRowHeight="14.25" x14ac:dyDescent="0.2"/>
  <cols>
    <col min="1" max="1" width="9" style="56"/>
    <col min="2" max="2" width="19.125" style="62" customWidth="1"/>
    <col min="3" max="3" width="6" style="56" customWidth="1"/>
    <col min="4" max="5" width="7.625" style="56" customWidth="1"/>
    <col min="6" max="6" width="7.25" style="56" customWidth="1"/>
    <col min="7" max="7" width="7" style="56" customWidth="1"/>
    <col min="8" max="9" width="5.75" style="56" customWidth="1"/>
    <col min="10" max="10" width="5.5" style="56" bestFit="1" customWidth="1"/>
    <col min="11" max="11" width="10.5" style="63" customWidth="1"/>
    <col min="12" max="12" width="9.375" style="63" customWidth="1"/>
    <col min="13" max="13" width="9.875" style="63" customWidth="1"/>
    <col min="14" max="14" width="21.5" style="64" customWidth="1"/>
    <col min="15" max="15" width="25.875" style="56" customWidth="1"/>
    <col min="16" max="16" width="22.25" style="3" customWidth="1"/>
    <col min="17" max="20" width="10.75" style="56" customWidth="1"/>
    <col min="21" max="21" width="21.875" style="56" customWidth="1"/>
    <col min="22" max="22" width="19.125" style="56" hidden="1" customWidth="1"/>
  </cols>
  <sheetData>
    <row r="1" spans="1:22" x14ac:dyDescent="0.2">
      <c r="A1" s="53"/>
      <c r="B1" s="54"/>
      <c r="C1" s="53"/>
      <c r="D1" s="53"/>
      <c r="E1" s="53"/>
      <c r="F1" s="53"/>
      <c r="G1" s="53"/>
      <c r="H1" s="53"/>
      <c r="I1" s="53"/>
      <c r="J1" s="53"/>
      <c r="K1" s="55"/>
      <c r="L1" s="55"/>
      <c r="M1" s="55"/>
      <c r="N1" s="53"/>
      <c r="O1" s="53"/>
    </row>
    <row r="2" spans="1:22" ht="15.75" customHeight="1" x14ac:dyDescent="0.2">
      <c r="A2" s="1" t="s">
        <v>211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22" ht="15.75" x14ac:dyDescent="0.2">
      <c r="A3" s="4" t="s">
        <v>0</v>
      </c>
      <c r="B3" s="5" t="s">
        <v>1</v>
      </c>
      <c r="C3" s="6" t="s">
        <v>2</v>
      </c>
      <c r="D3" s="4" t="s">
        <v>3</v>
      </c>
      <c r="E3" s="4" t="s">
        <v>4</v>
      </c>
      <c r="F3" s="4" t="s">
        <v>5</v>
      </c>
      <c r="G3" s="6" t="s">
        <v>6</v>
      </c>
      <c r="H3" s="6"/>
      <c r="I3" s="6"/>
      <c r="J3" s="6" t="s">
        <v>7</v>
      </c>
      <c r="K3" s="6"/>
      <c r="L3" s="6"/>
      <c r="M3" s="6"/>
      <c r="N3" s="7" t="s">
        <v>8</v>
      </c>
      <c r="O3" s="4" t="s">
        <v>9</v>
      </c>
      <c r="P3" s="8" t="s">
        <v>10</v>
      </c>
      <c r="V3" s="57" t="s">
        <v>212</v>
      </c>
    </row>
    <row r="4" spans="1:22" ht="31.5" customHeight="1" x14ac:dyDescent="0.2">
      <c r="A4" s="4"/>
      <c r="B4" s="5"/>
      <c r="C4" s="6"/>
      <c r="D4" s="4"/>
      <c r="E4" s="4"/>
      <c r="F4" s="4"/>
      <c r="G4" s="9" t="s">
        <v>11</v>
      </c>
      <c r="H4" s="10" t="s">
        <v>12</v>
      </c>
      <c r="I4" s="10" t="s">
        <v>13</v>
      </c>
      <c r="J4" s="10" t="s">
        <v>14</v>
      </c>
      <c r="K4" s="11" t="s">
        <v>15</v>
      </c>
      <c r="L4" s="11" t="s">
        <v>16</v>
      </c>
      <c r="M4" s="11" t="s">
        <v>17</v>
      </c>
      <c r="N4" s="7"/>
      <c r="O4" s="4"/>
      <c r="P4" s="12"/>
      <c r="V4" s="58"/>
    </row>
    <row r="5" spans="1:22" ht="31.5" x14ac:dyDescent="0.2">
      <c r="A5" s="13" t="s">
        <v>18</v>
      </c>
      <c r="B5" s="14" t="s">
        <v>19</v>
      </c>
      <c r="C5" s="15" t="s">
        <v>20</v>
      </c>
      <c r="D5" s="15" t="s">
        <v>21</v>
      </c>
      <c r="E5" s="15">
        <v>0.2</v>
      </c>
      <c r="F5" s="16">
        <f t="shared" ref="F5:F68" si="0">J5+V5</f>
        <v>0.14000000000000001</v>
      </c>
      <c r="G5" s="17">
        <v>0.1</v>
      </c>
      <c r="H5" s="17">
        <v>0.1</v>
      </c>
      <c r="I5" s="17">
        <v>0.1</v>
      </c>
      <c r="J5" s="17">
        <v>0.12</v>
      </c>
      <c r="K5" s="17" t="s">
        <v>22</v>
      </c>
      <c r="L5" s="17" t="s">
        <v>22</v>
      </c>
      <c r="M5" s="17" t="s">
        <v>22</v>
      </c>
      <c r="N5" s="18" t="s">
        <v>23</v>
      </c>
      <c r="O5" s="19" t="s">
        <v>24</v>
      </c>
      <c r="P5" s="20"/>
      <c r="V5" s="59">
        <v>2.0000000000000018E-2</v>
      </c>
    </row>
    <row r="6" spans="1:22" ht="31.5" x14ac:dyDescent="0.2">
      <c r="A6" s="13"/>
      <c r="B6" s="14" t="s">
        <v>25</v>
      </c>
      <c r="C6" s="15" t="s">
        <v>26</v>
      </c>
      <c r="D6" s="15" t="s">
        <v>21</v>
      </c>
      <c r="E6" s="15">
        <v>0.2</v>
      </c>
      <c r="F6" s="16">
        <f t="shared" si="0"/>
        <v>0.14000000000000001</v>
      </c>
      <c r="G6" s="17">
        <v>0.1</v>
      </c>
      <c r="H6" s="17">
        <v>0.1</v>
      </c>
      <c r="I6" s="17">
        <v>0.1</v>
      </c>
      <c r="J6" s="17">
        <v>0.12</v>
      </c>
      <c r="K6" s="17" t="s">
        <v>22</v>
      </c>
      <c r="L6" s="17" t="s">
        <v>22</v>
      </c>
      <c r="M6" s="17" t="s">
        <v>22</v>
      </c>
      <c r="N6" s="18"/>
      <c r="O6" s="19"/>
      <c r="P6" s="20"/>
      <c r="V6" s="59">
        <v>2.0000000000000018E-2</v>
      </c>
    </row>
    <row r="7" spans="1:22" ht="31.5" customHeight="1" x14ac:dyDescent="0.2">
      <c r="A7" s="13"/>
      <c r="B7" s="14" t="s">
        <v>27</v>
      </c>
      <c r="C7" s="15" t="s">
        <v>28</v>
      </c>
      <c r="D7" s="15" t="s">
        <v>29</v>
      </c>
      <c r="E7" s="15">
        <v>0.2</v>
      </c>
      <c r="F7" s="16">
        <f t="shared" si="0"/>
        <v>0.16000000000000003</v>
      </c>
      <c r="G7" s="17">
        <v>0.1</v>
      </c>
      <c r="H7" s="17">
        <v>0.1</v>
      </c>
      <c r="I7" s="17">
        <v>0.1</v>
      </c>
      <c r="J7" s="17">
        <v>0.14000000000000001</v>
      </c>
      <c r="K7" s="17" t="s">
        <v>22</v>
      </c>
      <c r="L7" s="17" t="s">
        <v>22</v>
      </c>
      <c r="M7" s="17" t="s">
        <v>22</v>
      </c>
      <c r="N7" s="18"/>
      <c r="O7" s="19"/>
      <c r="P7" s="20"/>
      <c r="V7" s="59">
        <v>2.0000000000000018E-2</v>
      </c>
    </row>
    <row r="8" spans="1:22" ht="31.5" x14ac:dyDescent="0.2">
      <c r="A8" s="13"/>
      <c r="B8" s="14" t="s">
        <v>30</v>
      </c>
      <c r="C8" s="15" t="s">
        <v>31</v>
      </c>
      <c r="D8" s="15" t="s">
        <v>32</v>
      </c>
      <c r="E8" s="15">
        <v>5.0000000000000001E-3</v>
      </c>
      <c r="F8" s="16">
        <f t="shared" si="0"/>
        <v>2.1999999999999999E-2</v>
      </c>
      <c r="G8" s="21">
        <v>1.2E-2</v>
      </c>
      <c r="H8" s="21">
        <v>1.2E-2</v>
      </c>
      <c r="I8" s="21">
        <v>1.2E-2</v>
      </c>
      <c r="J8" s="21">
        <v>1.2E-2</v>
      </c>
      <c r="K8" s="17" t="s">
        <v>22</v>
      </c>
      <c r="L8" s="17" t="s">
        <v>22</v>
      </c>
      <c r="M8" s="17" t="s">
        <v>22</v>
      </c>
      <c r="N8" s="18" t="s">
        <v>33</v>
      </c>
      <c r="O8" s="19" t="s">
        <v>34</v>
      </c>
      <c r="P8" s="20"/>
      <c r="V8" s="59">
        <v>9.9999999999999985E-3</v>
      </c>
    </row>
    <row r="9" spans="1:22" ht="31.5" x14ac:dyDescent="0.2">
      <c r="A9" s="13"/>
      <c r="B9" s="14" t="s">
        <v>35</v>
      </c>
      <c r="C9" s="15" t="s">
        <v>36</v>
      </c>
      <c r="D9" s="15" t="s">
        <v>37</v>
      </c>
      <c r="E9" s="15">
        <v>5.0000000000000001E-3</v>
      </c>
      <c r="F9" s="16">
        <f t="shared" si="0"/>
        <v>0.01</v>
      </c>
      <c r="G9" s="21">
        <v>5.0000000000000001E-3</v>
      </c>
      <c r="H9" s="21">
        <v>5.0000000000000001E-3</v>
      </c>
      <c r="I9" s="21">
        <v>5.0000000000000001E-3</v>
      </c>
      <c r="J9" s="21">
        <v>5.0000000000000001E-3</v>
      </c>
      <c r="K9" s="17" t="s">
        <v>22</v>
      </c>
      <c r="L9" s="17" t="s">
        <v>22</v>
      </c>
      <c r="M9" s="17" t="s">
        <v>22</v>
      </c>
      <c r="N9" s="18"/>
      <c r="O9" s="19"/>
      <c r="P9" s="20"/>
      <c r="V9" s="60">
        <v>5.0000000000000001E-3</v>
      </c>
    </row>
    <row r="10" spans="1:22" ht="15.75" customHeight="1" x14ac:dyDescent="0.2">
      <c r="A10" s="13"/>
      <c r="B10" s="14" t="s">
        <v>38</v>
      </c>
      <c r="C10" s="15" t="s">
        <v>39</v>
      </c>
      <c r="D10" s="15" t="s">
        <v>32</v>
      </c>
      <c r="E10" s="15">
        <v>5.0000000000000001E-3</v>
      </c>
      <c r="F10" s="16">
        <f t="shared" si="0"/>
        <v>0.03</v>
      </c>
      <c r="G10" s="21">
        <v>0.02</v>
      </c>
      <c r="H10" s="21">
        <v>0.02</v>
      </c>
      <c r="I10" s="21">
        <v>0.02</v>
      </c>
      <c r="J10" s="21">
        <v>0.02</v>
      </c>
      <c r="K10" s="17" t="s">
        <v>22</v>
      </c>
      <c r="L10" s="17" t="s">
        <v>22</v>
      </c>
      <c r="M10" s="17" t="s">
        <v>22</v>
      </c>
      <c r="N10" s="18"/>
      <c r="O10" s="19"/>
      <c r="P10" s="20"/>
      <c r="V10" s="60">
        <v>9.9999999999999985E-3</v>
      </c>
    </row>
    <row r="11" spans="1:22" ht="15.75" x14ac:dyDescent="0.2">
      <c r="A11" s="13" t="s">
        <v>40</v>
      </c>
      <c r="B11" s="22" t="s">
        <v>41</v>
      </c>
      <c r="C11" s="15" t="s">
        <v>42</v>
      </c>
      <c r="D11" s="15">
        <v>5</v>
      </c>
      <c r="E11" s="15">
        <v>10</v>
      </c>
      <c r="F11" s="16">
        <f t="shared" si="0"/>
        <v>0.15</v>
      </c>
      <c r="G11" s="17">
        <v>0.1</v>
      </c>
      <c r="H11" s="17">
        <f t="shared" ref="H11:H30" si="1">G11+3%</f>
        <v>0.13</v>
      </c>
      <c r="I11" s="17">
        <f>G11+5%</f>
        <v>0.15000000000000002</v>
      </c>
      <c r="J11" s="17">
        <v>0.12</v>
      </c>
      <c r="K11" s="16">
        <f>H11+2%</f>
        <v>0.15</v>
      </c>
      <c r="L11" s="16">
        <f>I11+2%</f>
        <v>0.17</v>
      </c>
      <c r="M11" s="16">
        <f>L11</f>
        <v>0.17</v>
      </c>
      <c r="N11" s="18" t="s">
        <v>43</v>
      </c>
      <c r="O11" s="23" t="s">
        <v>44</v>
      </c>
      <c r="P11" s="20"/>
      <c r="V11" s="59">
        <v>0.03</v>
      </c>
    </row>
    <row r="12" spans="1:22" ht="15.75" x14ac:dyDescent="0.2">
      <c r="A12" s="13"/>
      <c r="B12" s="22" t="s">
        <v>45</v>
      </c>
      <c r="C12" s="15" t="s">
        <v>46</v>
      </c>
      <c r="D12" s="15">
        <v>5</v>
      </c>
      <c r="E12" s="15">
        <v>5</v>
      </c>
      <c r="F12" s="16">
        <f t="shared" si="0"/>
        <v>0.15</v>
      </c>
      <c r="G12" s="17">
        <v>0.1</v>
      </c>
      <c r="H12" s="17">
        <f t="shared" si="1"/>
        <v>0.13</v>
      </c>
      <c r="I12" s="17">
        <f t="shared" ref="I12:I30" si="2">G12+5%</f>
        <v>0.15000000000000002</v>
      </c>
      <c r="J12" s="17">
        <v>0.12</v>
      </c>
      <c r="K12" s="16">
        <f t="shared" ref="K12:L32" si="3">H12+2%</f>
        <v>0.15</v>
      </c>
      <c r="L12" s="16">
        <f t="shared" si="3"/>
        <v>0.17</v>
      </c>
      <c r="M12" s="16">
        <f t="shared" ref="M12:M51" si="4">L12</f>
        <v>0.17</v>
      </c>
      <c r="N12" s="18"/>
      <c r="O12" s="24"/>
      <c r="P12" s="20"/>
      <c r="V12" s="59">
        <v>0.03</v>
      </c>
    </row>
    <row r="13" spans="1:22" ht="15.75" x14ac:dyDescent="0.2">
      <c r="A13" s="13"/>
      <c r="B13" s="22" t="s">
        <v>47</v>
      </c>
      <c r="C13" s="15" t="s">
        <v>48</v>
      </c>
      <c r="D13" s="15">
        <v>1</v>
      </c>
      <c r="E13" s="15">
        <v>10</v>
      </c>
      <c r="F13" s="16">
        <f t="shared" si="0"/>
        <v>0.26</v>
      </c>
      <c r="G13" s="17">
        <v>0.17</v>
      </c>
      <c r="H13" s="17">
        <f t="shared" si="1"/>
        <v>0.2</v>
      </c>
      <c r="I13" s="17">
        <f t="shared" si="2"/>
        <v>0.22000000000000003</v>
      </c>
      <c r="J13" s="17">
        <v>0.19</v>
      </c>
      <c r="K13" s="16">
        <f t="shared" si="3"/>
        <v>0.22</v>
      </c>
      <c r="L13" s="16">
        <f t="shared" si="3"/>
        <v>0.24000000000000002</v>
      </c>
      <c r="M13" s="16">
        <f t="shared" si="4"/>
        <v>0.24000000000000002</v>
      </c>
      <c r="N13" s="18"/>
      <c r="O13" s="24"/>
      <c r="P13" s="20"/>
      <c r="V13" s="59">
        <v>7.0000000000000007E-2</v>
      </c>
    </row>
    <row r="14" spans="1:22" ht="15.75" x14ac:dyDescent="0.2">
      <c r="A14" s="13"/>
      <c r="B14" s="22" t="s">
        <v>49</v>
      </c>
      <c r="C14" s="15" t="s">
        <v>50</v>
      </c>
      <c r="D14" s="15">
        <v>1</v>
      </c>
      <c r="E14" s="15">
        <v>10</v>
      </c>
      <c r="F14" s="16">
        <f t="shared" si="0"/>
        <v>0.19</v>
      </c>
      <c r="G14" s="17">
        <v>0.12</v>
      </c>
      <c r="H14" s="17">
        <f t="shared" si="1"/>
        <v>0.15</v>
      </c>
      <c r="I14" s="17">
        <f t="shared" si="2"/>
        <v>0.16999999999999998</v>
      </c>
      <c r="J14" s="17">
        <v>0.14000000000000001</v>
      </c>
      <c r="K14" s="16">
        <f t="shared" si="3"/>
        <v>0.16999999999999998</v>
      </c>
      <c r="L14" s="16">
        <f t="shared" si="3"/>
        <v>0.18999999999999997</v>
      </c>
      <c r="M14" s="16">
        <f t="shared" si="4"/>
        <v>0.18999999999999997</v>
      </c>
      <c r="N14" s="18"/>
      <c r="O14" s="24"/>
      <c r="P14" s="20"/>
      <c r="V14" s="59">
        <v>0.05</v>
      </c>
    </row>
    <row r="15" spans="1:22" ht="15.75" x14ac:dyDescent="0.2">
      <c r="A15" s="13"/>
      <c r="B15" s="22" t="s">
        <v>51</v>
      </c>
      <c r="C15" s="15" t="s">
        <v>52</v>
      </c>
      <c r="D15" s="15">
        <v>5</v>
      </c>
      <c r="E15" s="15">
        <v>5</v>
      </c>
      <c r="F15" s="16">
        <f t="shared" si="0"/>
        <v>0.17</v>
      </c>
      <c r="G15" s="17">
        <v>0.12</v>
      </c>
      <c r="H15" s="17">
        <f t="shared" si="1"/>
        <v>0.15</v>
      </c>
      <c r="I15" s="17">
        <f t="shared" si="2"/>
        <v>0.16999999999999998</v>
      </c>
      <c r="J15" s="17">
        <v>0.14000000000000001</v>
      </c>
      <c r="K15" s="16">
        <f t="shared" si="3"/>
        <v>0.16999999999999998</v>
      </c>
      <c r="L15" s="16">
        <f t="shared" si="3"/>
        <v>0.18999999999999997</v>
      </c>
      <c r="M15" s="16">
        <f t="shared" si="4"/>
        <v>0.18999999999999997</v>
      </c>
      <c r="N15" s="18"/>
      <c r="O15" s="24"/>
      <c r="P15" s="20"/>
      <c r="V15" s="59">
        <v>0.03</v>
      </c>
    </row>
    <row r="16" spans="1:22" ht="15.75" x14ac:dyDescent="0.2">
      <c r="A16" s="13"/>
      <c r="B16" s="22" t="s">
        <v>53</v>
      </c>
      <c r="C16" s="15" t="s">
        <v>54</v>
      </c>
      <c r="D16" s="15">
        <v>5</v>
      </c>
      <c r="E16" s="15">
        <v>5</v>
      </c>
      <c r="F16" s="16">
        <f t="shared" si="0"/>
        <v>0.17</v>
      </c>
      <c r="G16" s="17">
        <v>0.12</v>
      </c>
      <c r="H16" s="17">
        <f t="shared" si="1"/>
        <v>0.15</v>
      </c>
      <c r="I16" s="17">
        <f t="shared" si="2"/>
        <v>0.16999999999999998</v>
      </c>
      <c r="J16" s="17">
        <v>0.14000000000000001</v>
      </c>
      <c r="K16" s="16">
        <f t="shared" si="3"/>
        <v>0.16999999999999998</v>
      </c>
      <c r="L16" s="16">
        <f t="shared" si="3"/>
        <v>0.18999999999999997</v>
      </c>
      <c r="M16" s="16">
        <f t="shared" si="4"/>
        <v>0.18999999999999997</v>
      </c>
      <c r="N16" s="18"/>
      <c r="O16" s="25"/>
      <c r="P16" s="20"/>
      <c r="V16" s="59">
        <v>0.03</v>
      </c>
    </row>
    <row r="17" spans="1:22" ht="15.75" x14ac:dyDescent="0.2">
      <c r="A17" s="13"/>
      <c r="B17" s="22" t="s">
        <v>55</v>
      </c>
      <c r="C17" s="15" t="s">
        <v>56</v>
      </c>
      <c r="D17" s="15">
        <v>10</v>
      </c>
      <c r="E17" s="15">
        <v>5</v>
      </c>
      <c r="F17" s="16">
        <f t="shared" si="0"/>
        <v>0.15000000000000002</v>
      </c>
      <c r="G17" s="17">
        <v>0.08</v>
      </c>
      <c r="H17" s="17">
        <f t="shared" si="1"/>
        <v>0.11</v>
      </c>
      <c r="I17" s="17">
        <f t="shared" si="2"/>
        <v>0.13</v>
      </c>
      <c r="J17" s="17">
        <v>0.1</v>
      </c>
      <c r="K17" s="16">
        <f t="shared" si="3"/>
        <v>0.13</v>
      </c>
      <c r="L17" s="16">
        <f t="shared" si="3"/>
        <v>0.15</v>
      </c>
      <c r="M17" s="16">
        <f t="shared" si="4"/>
        <v>0.15</v>
      </c>
      <c r="N17" s="18"/>
      <c r="O17" s="15" t="s">
        <v>57</v>
      </c>
      <c r="P17" s="20"/>
      <c r="V17" s="59">
        <v>0.05</v>
      </c>
    </row>
    <row r="18" spans="1:22" ht="47.25" x14ac:dyDescent="0.2">
      <c r="A18" s="13"/>
      <c r="B18" s="22" t="s">
        <v>58</v>
      </c>
      <c r="C18" s="15" t="s">
        <v>59</v>
      </c>
      <c r="D18" s="15" t="s">
        <v>60</v>
      </c>
      <c r="E18" s="15" t="s">
        <v>61</v>
      </c>
      <c r="F18" s="16">
        <f t="shared" si="0"/>
        <v>0.15000000000000002</v>
      </c>
      <c r="G18" s="17">
        <v>0.08</v>
      </c>
      <c r="H18" s="17">
        <f t="shared" si="1"/>
        <v>0.11</v>
      </c>
      <c r="I18" s="17">
        <f t="shared" si="2"/>
        <v>0.13</v>
      </c>
      <c r="J18" s="17">
        <v>0.1</v>
      </c>
      <c r="K18" s="16">
        <f t="shared" si="3"/>
        <v>0.13</v>
      </c>
      <c r="L18" s="16">
        <f t="shared" si="3"/>
        <v>0.15</v>
      </c>
      <c r="M18" s="16">
        <f t="shared" si="4"/>
        <v>0.15</v>
      </c>
      <c r="N18" s="18"/>
      <c r="O18" s="26" t="s">
        <v>62</v>
      </c>
      <c r="P18" s="20"/>
      <c r="V18" s="59">
        <v>0.05</v>
      </c>
    </row>
    <row r="19" spans="1:22" ht="31.5" x14ac:dyDescent="0.2">
      <c r="A19" s="13"/>
      <c r="B19" s="22" t="s">
        <v>63</v>
      </c>
      <c r="C19" s="15" t="s">
        <v>64</v>
      </c>
      <c r="D19" s="15" t="s">
        <v>65</v>
      </c>
      <c r="E19" s="15" t="s">
        <v>66</v>
      </c>
      <c r="F19" s="16">
        <f t="shared" si="0"/>
        <v>0.16999999999999998</v>
      </c>
      <c r="G19" s="17">
        <v>0.1</v>
      </c>
      <c r="H19" s="17">
        <f t="shared" si="1"/>
        <v>0.13</v>
      </c>
      <c r="I19" s="17">
        <f>G19+6%</f>
        <v>0.16</v>
      </c>
      <c r="J19" s="17">
        <v>0.12</v>
      </c>
      <c r="K19" s="16">
        <f t="shared" si="3"/>
        <v>0.15</v>
      </c>
      <c r="L19" s="16">
        <f>I19+3%</f>
        <v>0.19</v>
      </c>
      <c r="M19" s="16">
        <f t="shared" si="4"/>
        <v>0.19</v>
      </c>
      <c r="N19" s="18"/>
      <c r="O19" s="19" t="s">
        <v>44</v>
      </c>
      <c r="P19" s="20"/>
      <c r="V19" s="59">
        <v>0.05</v>
      </c>
    </row>
    <row r="20" spans="1:22" ht="15.75" x14ac:dyDescent="0.2">
      <c r="A20" s="13"/>
      <c r="B20" s="22" t="s">
        <v>67</v>
      </c>
      <c r="C20" s="15" t="s">
        <v>68</v>
      </c>
      <c r="D20" s="15">
        <v>10</v>
      </c>
      <c r="E20" s="15">
        <v>1</v>
      </c>
      <c r="F20" s="16">
        <f t="shared" si="0"/>
        <v>0.18</v>
      </c>
      <c r="G20" s="17">
        <v>0.11</v>
      </c>
      <c r="H20" s="17">
        <f t="shared" si="1"/>
        <v>0.14000000000000001</v>
      </c>
      <c r="I20" s="17">
        <f t="shared" si="2"/>
        <v>0.16</v>
      </c>
      <c r="J20" s="17">
        <v>0.13</v>
      </c>
      <c r="K20" s="16">
        <f t="shared" si="3"/>
        <v>0.16</v>
      </c>
      <c r="L20" s="16">
        <f>I20+3%</f>
        <v>0.19</v>
      </c>
      <c r="M20" s="16">
        <f t="shared" si="4"/>
        <v>0.19</v>
      </c>
      <c r="N20" s="18"/>
      <c r="O20" s="19"/>
      <c r="P20" s="20"/>
      <c r="V20" s="59">
        <v>0.05</v>
      </c>
    </row>
    <row r="21" spans="1:22" ht="15.75" x14ac:dyDescent="0.2">
      <c r="A21" s="13"/>
      <c r="B21" s="22" t="s">
        <v>69</v>
      </c>
      <c r="C21" s="15" t="s">
        <v>70</v>
      </c>
      <c r="D21" s="15">
        <v>10</v>
      </c>
      <c r="E21" s="15">
        <v>1</v>
      </c>
      <c r="F21" s="16">
        <f t="shared" si="0"/>
        <v>0.18</v>
      </c>
      <c r="G21" s="17">
        <v>0.11</v>
      </c>
      <c r="H21" s="17">
        <f t="shared" si="1"/>
        <v>0.14000000000000001</v>
      </c>
      <c r="I21" s="17">
        <f t="shared" si="2"/>
        <v>0.16</v>
      </c>
      <c r="J21" s="17">
        <v>0.13</v>
      </c>
      <c r="K21" s="16">
        <f t="shared" si="3"/>
        <v>0.16</v>
      </c>
      <c r="L21" s="16">
        <f t="shared" si="3"/>
        <v>0.18</v>
      </c>
      <c r="M21" s="16">
        <f t="shared" si="4"/>
        <v>0.18</v>
      </c>
      <c r="N21" s="18"/>
      <c r="O21" s="19"/>
      <c r="P21" s="20"/>
      <c r="V21" s="59">
        <v>0.05</v>
      </c>
    </row>
    <row r="22" spans="1:22" ht="15.75" x14ac:dyDescent="0.2">
      <c r="A22" s="13"/>
      <c r="B22" s="22" t="s">
        <v>71</v>
      </c>
      <c r="C22" s="15" t="s">
        <v>72</v>
      </c>
      <c r="D22" s="15">
        <v>10</v>
      </c>
      <c r="E22" s="15">
        <v>1</v>
      </c>
      <c r="F22" s="16">
        <f t="shared" si="0"/>
        <v>0.18</v>
      </c>
      <c r="G22" s="17">
        <v>0.11</v>
      </c>
      <c r="H22" s="17">
        <f t="shared" si="1"/>
        <v>0.14000000000000001</v>
      </c>
      <c r="I22" s="17">
        <f t="shared" si="2"/>
        <v>0.16</v>
      </c>
      <c r="J22" s="17">
        <v>0.13</v>
      </c>
      <c r="K22" s="16">
        <f t="shared" si="3"/>
        <v>0.16</v>
      </c>
      <c r="L22" s="16">
        <f t="shared" si="3"/>
        <v>0.18</v>
      </c>
      <c r="M22" s="16">
        <f t="shared" si="4"/>
        <v>0.18</v>
      </c>
      <c r="N22" s="18"/>
      <c r="O22" s="19"/>
      <c r="P22" s="20"/>
      <c r="V22" s="59">
        <v>0.05</v>
      </c>
    </row>
    <row r="23" spans="1:22" ht="15.75" customHeight="1" x14ac:dyDescent="0.2">
      <c r="A23" s="13"/>
      <c r="B23" s="22" t="s">
        <v>73</v>
      </c>
      <c r="C23" s="15" t="s">
        <v>74</v>
      </c>
      <c r="D23" s="15">
        <v>5</v>
      </c>
      <c r="E23" s="15">
        <v>5</v>
      </c>
      <c r="F23" s="16">
        <f t="shared" si="0"/>
        <v>0.17</v>
      </c>
      <c r="G23" s="17">
        <v>0.12</v>
      </c>
      <c r="H23" s="17">
        <f t="shared" si="1"/>
        <v>0.15</v>
      </c>
      <c r="I23" s="17">
        <f t="shared" si="2"/>
        <v>0.16999999999999998</v>
      </c>
      <c r="J23" s="17">
        <v>0.14000000000000001</v>
      </c>
      <c r="K23" s="16">
        <f t="shared" si="3"/>
        <v>0.16999999999999998</v>
      </c>
      <c r="L23" s="16">
        <f t="shared" si="3"/>
        <v>0.18999999999999997</v>
      </c>
      <c r="M23" s="16">
        <f t="shared" si="4"/>
        <v>0.18999999999999997</v>
      </c>
      <c r="N23" s="18"/>
      <c r="O23" s="19"/>
      <c r="P23" s="20"/>
      <c r="V23" s="59">
        <v>0.03</v>
      </c>
    </row>
    <row r="24" spans="1:22" ht="15.75" x14ac:dyDescent="0.2">
      <c r="A24" s="13"/>
      <c r="B24" s="22" t="s">
        <v>75</v>
      </c>
      <c r="C24" s="15" t="s">
        <v>76</v>
      </c>
      <c r="D24" s="15">
        <v>10</v>
      </c>
      <c r="E24" s="15">
        <v>2</v>
      </c>
      <c r="F24" s="16">
        <f t="shared" si="0"/>
        <v>0.2</v>
      </c>
      <c r="G24" s="17">
        <v>0.13</v>
      </c>
      <c r="H24" s="17">
        <f t="shared" si="1"/>
        <v>0.16</v>
      </c>
      <c r="I24" s="17">
        <f t="shared" si="2"/>
        <v>0.18</v>
      </c>
      <c r="J24" s="17">
        <v>0.15</v>
      </c>
      <c r="K24" s="16">
        <f t="shared" si="3"/>
        <v>0.18</v>
      </c>
      <c r="L24" s="16">
        <f t="shared" si="3"/>
        <v>0.19999999999999998</v>
      </c>
      <c r="M24" s="16">
        <f t="shared" si="4"/>
        <v>0.19999999999999998</v>
      </c>
      <c r="N24" s="18"/>
      <c r="O24" s="27" t="s">
        <v>77</v>
      </c>
      <c r="P24" s="20"/>
      <c r="V24" s="59">
        <v>0.05</v>
      </c>
    </row>
    <row r="25" spans="1:22" ht="15.75" x14ac:dyDescent="0.2">
      <c r="A25" s="13"/>
      <c r="B25" s="22" t="s">
        <v>78</v>
      </c>
      <c r="C25" s="15" t="s">
        <v>79</v>
      </c>
      <c r="D25" s="15">
        <v>10</v>
      </c>
      <c r="E25" s="15">
        <v>2</v>
      </c>
      <c r="F25" s="16">
        <f t="shared" si="0"/>
        <v>0.18</v>
      </c>
      <c r="G25" s="17">
        <v>0.13</v>
      </c>
      <c r="H25" s="17">
        <f t="shared" si="1"/>
        <v>0.16</v>
      </c>
      <c r="I25" s="17">
        <f t="shared" si="2"/>
        <v>0.18</v>
      </c>
      <c r="J25" s="17">
        <v>0.15</v>
      </c>
      <c r="K25" s="16">
        <f t="shared" si="3"/>
        <v>0.18</v>
      </c>
      <c r="L25" s="16">
        <f t="shared" si="3"/>
        <v>0.19999999999999998</v>
      </c>
      <c r="M25" s="16">
        <f t="shared" si="4"/>
        <v>0.19999999999999998</v>
      </c>
      <c r="N25" s="28"/>
      <c r="O25" s="27"/>
      <c r="P25" s="20"/>
      <c r="V25" s="59">
        <v>0.03</v>
      </c>
    </row>
    <row r="26" spans="1:22" ht="78.75" customHeight="1" x14ac:dyDescent="0.2">
      <c r="A26" s="13"/>
      <c r="B26" s="22" t="s">
        <v>80</v>
      </c>
      <c r="C26" s="15" t="s">
        <v>81</v>
      </c>
      <c r="D26" s="15">
        <v>10</v>
      </c>
      <c r="E26" s="15">
        <v>1</v>
      </c>
      <c r="F26" s="16">
        <f t="shared" si="0"/>
        <v>0.2</v>
      </c>
      <c r="G26" s="17">
        <v>0.13</v>
      </c>
      <c r="H26" s="17">
        <f t="shared" si="1"/>
        <v>0.16</v>
      </c>
      <c r="I26" s="17">
        <f t="shared" si="2"/>
        <v>0.18</v>
      </c>
      <c r="J26" s="17">
        <v>0.15</v>
      </c>
      <c r="K26" s="16">
        <f t="shared" si="3"/>
        <v>0.18</v>
      </c>
      <c r="L26" s="16">
        <f t="shared" si="3"/>
        <v>0.19999999999999998</v>
      </c>
      <c r="M26" s="16">
        <f t="shared" si="4"/>
        <v>0.19999999999999998</v>
      </c>
      <c r="N26" s="28" t="s">
        <v>82</v>
      </c>
      <c r="O26" s="15" t="s">
        <v>83</v>
      </c>
      <c r="P26" s="20"/>
      <c r="V26" s="59">
        <v>0.05</v>
      </c>
    </row>
    <row r="27" spans="1:22" ht="31.5" x14ac:dyDescent="0.2">
      <c r="A27" s="29" t="s">
        <v>84</v>
      </c>
      <c r="B27" s="22" t="s">
        <v>85</v>
      </c>
      <c r="C27" s="15" t="s">
        <v>86</v>
      </c>
      <c r="D27" s="15" t="s">
        <v>87</v>
      </c>
      <c r="E27" s="15">
        <v>0.1</v>
      </c>
      <c r="F27" s="16">
        <f t="shared" si="0"/>
        <v>0.2</v>
      </c>
      <c r="G27" s="17">
        <v>0.13</v>
      </c>
      <c r="H27" s="17">
        <f t="shared" si="1"/>
        <v>0.16</v>
      </c>
      <c r="I27" s="17">
        <f t="shared" si="2"/>
        <v>0.18</v>
      </c>
      <c r="J27" s="17">
        <v>0.15</v>
      </c>
      <c r="K27" s="16">
        <f t="shared" si="3"/>
        <v>0.18</v>
      </c>
      <c r="L27" s="16">
        <f t="shared" si="3"/>
        <v>0.19999999999999998</v>
      </c>
      <c r="M27" s="16">
        <f t="shared" si="4"/>
        <v>0.19999999999999998</v>
      </c>
      <c r="N27" s="30" t="s">
        <v>88</v>
      </c>
      <c r="O27" s="15" t="s">
        <v>89</v>
      </c>
      <c r="P27" s="20"/>
      <c r="V27" s="59">
        <v>0.05</v>
      </c>
    </row>
    <row r="28" spans="1:22" ht="15.75" x14ac:dyDescent="0.2">
      <c r="A28" s="31"/>
      <c r="B28" s="22" t="s">
        <v>90</v>
      </c>
      <c r="C28" s="15" t="s">
        <v>91</v>
      </c>
      <c r="D28" s="15">
        <v>10</v>
      </c>
      <c r="E28" s="15">
        <v>1</v>
      </c>
      <c r="F28" s="16">
        <f t="shared" si="0"/>
        <v>0.2</v>
      </c>
      <c r="G28" s="17">
        <v>0.13</v>
      </c>
      <c r="H28" s="17">
        <f t="shared" si="1"/>
        <v>0.16</v>
      </c>
      <c r="I28" s="17">
        <f t="shared" si="2"/>
        <v>0.18</v>
      </c>
      <c r="J28" s="17">
        <v>0.15</v>
      </c>
      <c r="K28" s="16">
        <f t="shared" si="3"/>
        <v>0.18</v>
      </c>
      <c r="L28" s="16">
        <f t="shared" si="3"/>
        <v>0.19999999999999998</v>
      </c>
      <c r="M28" s="16">
        <f t="shared" si="4"/>
        <v>0.19999999999999998</v>
      </c>
      <c r="N28" s="32"/>
      <c r="O28" s="15" t="s">
        <v>92</v>
      </c>
      <c r="P28" s="20"/>
      <c r="V28" s="59">
        <v>0.05</v>
      </c>
    </row>
    <row r="29" spans="1:22" ht="47.25" x14ac:dyDescent="0.2">
      <c r="A29" s="31"/>
      <c r="B29" s="22" t="s">
        <v>93</v>
      </c>
      <c r="C29" s="15" t="s">
        <v>94</v>
      </c>
      <c r="D29" s="15">
        <v>5</v>
      </c>
      <c r="E29" s="15">
        <v>10</v>
      </c>
      <c r="F29" s="16">
        <f t="shared" si="0"/>
        <v>0.15</v>
      </c>
      <c r="G29" s="17">
        <v>0.1</v>
      </c>
      <c r="H29" s="17">
        <f t="shared" si="1"/>
        <v>0.13</v>
      </c>
      <c r="I29" s="17">
        <f t="shared" si="2"/>
        <v>0.15000000000000002</v>
      </c>
      <c r="J29" s="17">
        <v>0.12</v>
      </c>
      <c r="K29" s="16">
        <f t="shared" si="3"/>
        <v>0.15</v>
      </c>
      <c r="L29" s="16">
        <f t="shared" si="3"/>
        <v>0.17</v>
      </c>
      <c r="M29" s="16">
        <f t="shared" si="4"/>
        <v>0.17</v>
      </c>
      <c r="N29" s="33" t="s">
        <v>95</v>
      </c>
      <c r="O29" s="15" t="s">
        <v>92</v>
      </c>
      <c r="P29" s="20"/>
      <c r="V29" s="59">
        <v>0.03</v>
      </c>
    </row>
    <row r="30" spans="1:22" ht="15.75" customHeight="1" x14ac:dyDescent="0.2">
      <c r="A30" s="34"/>
      <c r="B30" s="22" t="s">
        <v>96</v>
      </c>
      <c r="C30" s="15" t="s">
        <v>97</v>
      </c>
      <c r="D30" s="15">
        <v>10</v>
      </c>
      <c r="E30" s="15">
        <v>5</v>
      </c>
      <c r="F30" s="16">
        <f t="shared" si="0"/>
        <v>0.13</v>
      </c>
      <c r="G30" s="17">
        <v>0.08</v>
      </c>
      <c r="H30" s="17">
        <f t="shared" si="1"/>
        <v>0.11</v>
      </c>
      <c r="I30" s="17">
        <f t="shared" si="2"/>
        <v>0.13</v>
      </c>
      <c r="J30" s="17">
        <v>0.1</v>
      </c>
      <c r="K30" s="16">
        <f t="shared" si="3"/>
        <v>0.13</v>
      </c>
      <c r="L30" s="16">
        <f t="shared" si="3"/>
        <v>0.15</v>
      </c>
      <c r="M30" s="16">
        <f t="shared" si="4"/>
        <v>0.15</v>
      </c>
      <c r="N30" s="28" t="s">
        <v>98</v>
      </c>
      <c r="O30" s="15" t="s">
        <v>99</v>
      </c>
      <c r="P30" s="20"/>
      <c r="V30" s="59">
        <v>0.03</v>
      </c>
    </row>
    <row r="31" spans="1:22" ht="15.75" x14ac:dyDescent="0.2">
      <c r="A31" s="13" t="s">
        <v>100</v>
      </c>
      <c r="B31" s="22" t="s">
        <v>101</v>
      </c>
      <c r="C31" s="15" t="s">
        <v>102</v>
      </c>
      <c r="D31" s="15">
        <v>10</v>
      </c>
      <c r="E31" s="15">
        <v>1</v>
      </c>
      <c r="F31" s="16">
        <f t="shared" si="0"/>
        <v>0.15</v>
      </c>
      <c r="G31" s="17">
        <v>0.08</v>
      </c>
      <c r="H31" s="17">
        <f>G31+0.03</f>
        <v>0.11</v>
      </c>
      <c r="I31" s="17">
        <f>H31+0.02</f>
        <v>0.13</v>
      </c>
      <c r="J31" s="17">
        <v>0.12</v>
      </c>
      <c r="K31" s="16">
        <f t="shared" si="3"/>
        <v>0.13</v>
      </c>
      <c r="L31" s="16">
        <f>I31+0.02</f>
        <v>0.15</v>
      </c>
      <c r="M31" s="16">
        <f t="shared" si="4"/>
        <v>0.15</v>
      </c>
      <c r="N31" s="18" t="s">
        <v>103</v>
      </c>
      <c r="O31" s="27" t="s">
        <v>104</v>
      </c>
      <c r="P31" s="20"/>
      <c r="V31" s="59">
        <v>0.03</v>
      </c>
    </row>
    <row r="32" spans="1:22" ht="15.75" x14ac:dyDescent="0.2">
      <c r="A32" s="13"/>
      <c r="B32" s="22" t="s">
        <v>105</v>
      </c>
      <c r="C32" s="15" t="s">
        <v>106</v>
      </c>
      <c r="D32" s="15">
        <v>10</v>
      </c>
      <c r="E32" s="15">
        <v>1</v>
      </c>
      <c r="F32" s="16">
        <f t="shared" si="0"/>
        <v>0.14000000000000001</v>
      </c>
      <c r="G32" s="17">
        <v>0.08</v>
      </c>
      <c r="H32" s="17">
        <f t="shared" ref="H32:H51" si="5">G32+0.03</f>
        <v>0.11</v>
      </c>
      <c r="I32" s="17">
        <f t="shared" ref="I32:I51" si="6">H32+0.02</f>
        <v>0.13</v>
      </c>
      <c r="J32" s="17">
        <v>0.09</v>
      </c>
      <c r="K32" s="16">
        <f t="shared" si="3"/>
        <v>0.13</v>
      </c>
      <c r="L32" s="16">
        <f t="shared" ref="L32:L47" si="7">I32+0.02</f>
        <v>0.15</v>
      </c>
      <c r="M32" s="16">
        <f t="shared" si="4"/>
        <v>0.15</v>
      </c>
      <c r="N32" s="18"/>
      <c r="O32" s="27"/>
      <c r="P32" s="20"/>
      <c r="V32" s="59">
        <v>0.05</v>
      </c>
    </row>
    <row r="33" spans="1:22" ht="15.75" x14ac:dyDescent="0.2">
      <c r="A33" s="13"/>
      <c r="B33" s="22" t="s">
        <v>107</v>
      </c>
      <c r="C33" s="15" t="s">
        <v>108</v>
      </c>
      <c r="D33" s="15">
        <v>10</v>
      </c>
      <c r="E33" s="15">
        <v>1</v>
      </c>
      <c r="F33" s="16">
        <f t="shared" si="0"/>
        <v>0.12</v>
      </c>
      <c r="G33" s="17">
        <v>7.0000000000000007E-2</v>
      </c>
      <c r="H33" s="17">
        <f t="shared" si="5"/>
        <v>0.1</v>
      </c>
      <c r="I33" s="17">
        <f t="shared" si="6"/>
        <v>0.12000000000000001</v>
      </c>
      <c r="J33" s="17">
        <v>0.09</v>
      </c>
      <c r="K33" s="16">
        <f t="shared" ref="K33:L74" si="8">H33+2%</f>
        <v>0.12000000000000001</v>
      </c>
      <c r="L33" s="16">
        <f t="shared" si="7"/>
        <v>0.14000000000000001</v>
      </c>
      <c r="M33" s="16">
        <f t="shared" si="4"/>
        <v>0.14000000000000001</v>
      </c>
      <c r="N33" s="18"/>
      <c r="O33" s="27"/>
      <c r="P33" s="20"/>
      <c r="V33" s="59">
        <v>0.03</v>
      </c>
    </row>
    <row r="34" spans="1:22" ht="15.75" x14ac:dyDescent="0.2">
      <c r="A34" s="13"/>
      <c r="B34" s="22" t="s">
        <v>109</v>
      </c>
      <c r="C34" s="15" t="s">
        <v>110</v>
      </c>
      <c r="D34" s="15">
        <v>16</v>
      </c>
      <c r="E34" s="15">
        <v>5</v>
      </c>
      <c r="F34" s="16">
        <f t="shared" si="0"/>
        <v>0.18</v>
      </c>
      <c r="G34" s="17">
        <v>0.08</v>
      </c>
      <c r="H34" s="17">
        <f>G34+0.03</f>
        <v>0.11</v>
      </c>
      <c r="I34" s="17">
        <f>H34+0.02</f>
        <v>0.13</v>
      </c>
      <c r="J34" s="17">
        <v>0.15</v>
      </c>
      <c r="K34" s="16">
        <v>0.15</v>
      </c>
      <c r="L34" s="16">
        <f>I34+0.02</f>
        <v>0.15</v>
      </c>
      <c r="M34" s="16">
        <f>L34</f>
        <v>0.15</v>
      </c>
      <c r="N34" s="18"/>
      <c r="O34" s="27"/>
      <c r="P34" s="20"/>
      <c r="V34" s="59">
        <v>0.03</v>
      </c>
    </row>
    <row r="35" spans="1:22" ht="15.75" customHeight="1" x14ac:dyDescent="0.2">
      <c r="A35" s="13"/>
      <c r="B35" s="22" t="s">
        <v>111</v>
      </c>
      <c r="C35" s="15" t="s">
        <v>112</v>
      </c>
      <c r="D35" s="15">
        <v>10</v>
      </c>
      <c r="E35" s="15">
        <v>1</v>
      </c>
      <c r="F35" s="16">
        <f t="shared" si="0"/>
        <v>0.15</v>
      </c>
      <c r="G35" s="17">
        <v>0.08</v>
      </c>
      <c r="H35" s="17">
        <f t="shared" si="5"/>
        <v>0.11</v>
      </c>
      <c r="I35" s="17">
        <f t="shared" si="6"/>
        <v>0.13</v>
      </c>
      <c r="J35" s="17">
        <v>0.12</v>
      </c>
      <c r="K35" s="16">
        <f t="shared" si="8"/>
        <v>0.13</v>
      </c>
      <c r="L35" s="16">
        <f t="shared" si="7"/>
        <v>0.15</v>
      </c>
      <c r="M35" s="16">
        <f t="shared" si="4"/>
        <v>0.15</v>
      </c>
      <c r="N35" s="18"/>
      <c r="O35" s="27"/>
      <c r="P35" s="20"/>
      <c r="V35" s="59">
        <v>0.03</v>
      </c>
    </row>
    <row r="36" spans="1:22" ht="15.75" x14ac:dyDescent="0.2">
      <c r="A36" s="13"/>
      <c r="B36" s="22" t="s">
        <v>113</v>
      </c>
      <c r="C36" s="15" t="s">
        <v>114</v>
      </c>
      <c r="D36" s="15">
        <v>10</v>
      </c>
      <c r="E36" s="15">
        <v>1</v>
      </c>
      <c r="F36" s="16">
        <f t="shared" si="0"/>
        <v>0.13</v>
      </c>
      <c r="G36" s="17">
        <v>0.08</v>
      </c>
      <c r="H36" s="17">
        <f t="shared" si="5"/>
        <v>0.11</v>
      </c>
      <c r="I36" s="17">
        <f t="shared" si="6"/>
        <v>0.13</v>
      </c>
      <c r="J36" s="17">
        <v>0.1</v>
      </c>
      <c r="K36" s="16">
        <f t="shared" si="8"/>
        <v>0.13</v>
      </c>
      <c r="L36" s="16">
        <f t="shared" si="7"/>
        <v>0.15</v>
      </c>
      <c r="M36" s="16">
        <f t="shared" si="4"/>
        <v>0.15</v>
      </c>
      <c r="N36" s="18"/>
      <c r="O36" s="27" t="s">
        <v>115</v>
      </c>
      <c r="P36" s="20"/>
      <c r="V36" s="59">
        <v>0.03</v>
      </c>
    </row>
    <row r="37" spans="1:22" ht="15.75" x14ac:dyDescent="0.2">
      <c r="A37" s="13"/>
      <c r="B37" s="22" t="s">
        <v>116</v>
      </c>
      <c r="C37" s="15" t="s">
        <v>117</v>
      </c>
      <c r="D37" s="15">
        <v>10</v>
      </c>
      <c r="E37" s="15">
        <v>2</v>
      </c>
      <c r="F37" s="16">
        <f t="shared" si="0"/>
        <v>0.14000000000000001</v>
      </c>
      <c r="G37" s="17">
        <v>0.08</v>
      </c>
      <c r="H37" s="17">
        <f t="shared" si="5"/>
        <v>0.11</v>
      </c>
      <c r="I37" s="17">
        <f t="shared" si="6"/>
        <v>0.13</v>
      </c>
      <c r="J37" s="17">
        <v>0.09</v>
      </c>
      <c r="K37" s="16">
        <f t="shared" si="8"/>
        <v>0.13</v>
      </c>
      <c r="L37" s="16">
        <f t="shared" si="7"/>
        <v>0.15</v>
      </c>
      <c r="M37" s="16">
        <f t="shared" si="4"/>
        <v>0.15</v>
      </c>
      <c r="N37" s="18"/>
      <c r="O37" s="27"/>
      <c r="P37" s="20"/>
      <c r="V37" s="59">
        <v>0.05</v>
      </c>
    </row>
    <row r="38" spans="1:22" ht="15.75" x14ac:dyDescent="0.2">
      <c r="A38" s="13"/>
      <c r="B38" s="22" t="s">
        <v>118</v>
      </c>
      <c r="C38" s="15" t="s">
        <v>119</v>
      </c>
      <c r="D38" s="15">
        <v>100</v>
      </c>
      <c r="E38" s="15">
        <v>0.5</v>
      </c>
      <c r="F38" s="16">
        <f t="shared" si="0"/>
        <v>0.25</v>
      </c>
      <c r="G38" s="17">
        <v>0.15</v>
      </c>
      <c r="H38" s="17">
        <f t="shared" si="5"/>
        <v>0.18</v>
      </c>
      <c r="I38" s="17">
        <f t="shared" si="6"/>
        <v>0.19999999999999998</v>
      </c>
      <c r="J38" s="17">
        <v>0.2</v>
      </c>
      <c r="K38" s="16">
        <f t="shared" si="8"/>
        <v>0.19999999999999998</v>
      </c>
      <c r="L38" s="16">
        <f t="shared" si="7"/>
        <v>0.21999999999999997</v>
      </c>
      <c r="M38" s="16">
        <f t="shared" si="4"/>
        <v>0.21999999999999997</v>
      </c>
      <c r="N38" s="18"/>
      <c r="O38" s="27" t="s">
        <v>44</v>
      </c>
      <c r="P38" s="20"/>
      <c r="V38" s="59">
        <v>0.05</v>
      </c>
    </row>
    <row r="39" spans="1:22" ht="15.75" x14ac:dyDescent="0.2">
      <c r="A39" s="13"/>
      <c r="B39" s="22" t="s">
        <v>120</v>
      </c>
      <c r="C39" s="15" t="s">
        <v>121</v>
      </c>
      <c r="D39" s="15">
        <v>5</v>
      </c>
      <c r="E39" s="15">
        <v>1</v>
      </c>
      <c r="F39" s="16">
        <f t="shared" si="0"/>
        <v>0.16</v>
      </c>
      <c r="G39" s="17">
        <v>0.08</v>
      </c>
      <c r="H39" s="17">
        <f t="shared" si="5"/>
        <v>0.11</v>
      </c>
      <c r="I39" s="17">
        <f t="shared" si="6"/>
        <v>0.13</v>
      </c>
      <c r="J39" s="17">
        <v>0.11</v>
      </c>
      <c r="K39" s="16">
        <f t="shared" si="8"/>
        <v>0.13</v>
      </c>
      <c r="L39" s="16">
        <f t="shared" si="7"/>
        <v>0.15</v>
      </c>
      <c r="M39" s="16">
        <f t="shared" si="4"/>
        <v>0.15</v>
      </c>
      <c r="N39" s="18"/>
      <c r="O39" s="27"/>
      <c r="P39" s="20"/>
      <c r="V39" s="59">
        <v>0.05</v>
      </c>
    </row>
    <row r="40" spans="1:22" ht="15.75" x14ac:dyDescent="0.2">
      <c r="A40" s="13"/>
      <c r="B40" s="22" t="s">
        <v>122</v>
      </c>
      <c r="C40" s="15" t="s">
        <v>123</v>
      </c>
      <c r="D40" s="15">
        <v>10</v>
      </c>
      <c r="E40" s="15">
        <v>2</v>
      </c>
      <c r="F40" s="16">
        <f t="shared" si="0"/>
        <v>0.16999999999999998</v>
      </c>
      <c r="G40" s="17">
        <v>0.1</v>
      </c>
      <c r="H40" s="17">
        <f t="shared" si="5"/>
        <v>0.13</v>
      </c>
      <c r="I40" s="17">
        <f t="shared" si="6"/>
        <v>0.15</v>
      </c>
      <c r="J40" s="17">
        <v>0.12</v>
      </c>
      <c r="K40" s="16">
        <f t="shared" si="8"/>
        <v>0.15</v>
      </c>
      <c r="L40" s="16">
        <f t="shared" si="7"/>
        <v>0.16999999999999998</v>
      </c>
      <c r="M40" s="16">
        <f t="shared" si="4"/>
        <v>0.16999999999999998</v>
      </c>
      <c r="N40" s="18"/>
      <c r="O40" s="27"/>
      <c r="P40" s="20"/>
      <c r="V40" s="59">
        <v>0.05</v>
      </c>
    </row>
    <row r="41" spans="1:22" ht="15.75" x14ac:dyDescent="0.2">
      <c r="A41" s="13"/>
      <c r="B41" s="22" t="s">
        <v>124</v>
      </c>
      <c r="C41" s="15" t="s">
        <v>125</v>
      </c>
      <c r="D41" s="15">
        <v>5</v>
      </c>
      <c r="E41" s="15">
        <v>1</v>
      </c>
      <c r="F41" s="16">
        <f t="shared" si="0"/>
        <v>0.16</v>
      </c>
      <c r="G41" s="17">
        <v>0.08</v>
      </c>
      <c r="H41" s="17">
        <f t="shared" si="5"/>
        <v>0.11</v>
      </c>
      <c r="I41" s="17">
        <f t="shared" si="6"/>
        <v>0.13</v>
      </c>
      <c r="J41" s="17">
        <v>0.11</v>
      </c>
      <c r="K41" s="16">
        <f t="shared" si="8"/>
        <v>0.13</v>
      </c>
      <c r="L41" s="16">
        <f t="shared" si="7"/>
        <v>0.15</v>
      </c>
      <c r="M41" s="16">
        <f t="shared" si="4"/>
        <v>0.15</v>
      </c>
      <c r="N41" s="18"/>
      <c r="O41" s="27"/>
      <c r="P41" s="20"/>
      <c r="V41" s="59">
        <v>0.05</v>
      </c>
    </row>
    <row r="42" spans="1:22" ht="31.5" x14ac:dyDescent="0.2">
      <c r="A42" s="13"/>
      <c r="B42" s="22" t="s">
        <v>126</v>
      </c>
      <c r="C42" s="15" t="s">
        <v>127</v>
      </c>
      <c r="D42" s="15" t="s">
        <v>128</v>
      </c>
      <c r="E42" s="15" t="s">
        <v>129</v>
      </c>
      <c r="F42" s="16">
        <f t="shared" si="0"/>
        <v>0.45</v>
      </c>
      <c r="G42" s="17">
        <v>0.05</v>
      </c>
      <c r="H42" s="17">
        <f t="shared" si="5"/>
        <v>0.08</v>
      </c>
      <c r="I42" s="17">
        <f t="shared" si="6"/>
        <v>0.1</v>
      </c>
      <c r="J42" s="17">
        <v>0.4</v>
      </c>
      <c r="K42" s="16">
        <f t="shared" si="8"/>
        <v>0.1</v>
      </c>
      <c r="L42" s="16">
        <v>0.2</v>
      </c>
      <c r="M42" s="16">
        <f t="shared" si="4"/>
        <v>0.2</v>
      </c>
      <c r="N42" s="18"/>
      <c r="O42" s="27"/>
      <c r="P42" s="20"/>
      <c r="V42" s="59">
        <v>0.05</v>
      </c>
    </row>
    <row r="43" spans="1:22" ht="31.5" x14ac:dyDescent="0.2">
      <c r="A43" s="13"/>
      <c r="B43" s="22" t="s">
        <v>130</v>
      </c>
      <c r="C43" s="15" t="s">
        <v>131</v>
      </c>
      <c r="D43" s="15" t="s">
        <v>132</v>
      </c>
      <c r="E43" s="15" t="s">
        <v>133</v>
      </c>
      <c r="F43" s="16">
        <f t="shared" si="0"/>
        <v>0.15000000000000002</v>
      </c>
      <c r="G43" s="17">
        <v>0.05</v>
      </c>
      <c r="H43" s="17">
        <f t="shared" si="5"/>
        <v>0.08</v>
      </c>
      <c r="I43" s="17">
        <f t="shared" si="6"/>
        <v>0.1</v>
      </c>
      <c r="J43" s="17">
        <v>0.1</v>
      </c>
      <c r="K43" s="16">
        <f t="shared" si="8"/>
        <v>0.1</v>
      </c>
      <c r="L43" s="16">
        <f>I43+0.02</f>
        <v>0.12000000000000001</v>
      </c>
      <c r="M43" s="16">
        <f t="shared" si="4"/>
        <v>0.12000000000000001</v>
      </c>
      <c r="N43" s="18"/>
      <c r="O43" s="27"/>
      <c r="P43" s="20"/>
      <c r="V43" s="59">
        <v>0.05</v>
      </c>
    </row>
    <row r="44" spans="1:22" ht="15.75" x14ac:dyDescent="0.2">
      <c r="A44" s="13"/>
      <c r="B44" s="22" t="s">
        <v>134</v>
      </c>
      <c r="C44" s="15" t="s">
        <v>135</v>
      </c>
      <c r="D44" s="15">
        <v>60</v>
      </c>
      <c r="E44" s="15">
        <v>0.5</v>
      </c>
      <c r="F44" s="16">
        <f t="shared" si="0"/>
        <v>0.25</v>
      </c>
      <c r="G44" s="17">
        <v>0.15</v>
      </c>
      <c r="H44" s="17">
        <f t="shared" si="5"/>
        <v>0.18</v>
      </c>
      <c r="I44" s="17">
        <f t="shared" si="6"/>
        <v>0.19999999999999998</v>
      </c>
      <c r="J44" s="17">
        <v>0.2</v>
      </c>
      <c r="K44" s="16">
        <f t="shared" si="8"/>
        <v>0.19999999999999998</v>
      </c>
      <c r="L44" s="16">
        <f t="shared" si="7"/>
        <v>0.21999999999999997</v>
      </c>
      <c r="M44" s="16">
        <f t="shared" si="4"/>
        <v>0.21999999999999997</v>
      </c>
      <c r="N44" s="18"/>
      <c r="O44" s="27"/>
      <c r="P44" s="20"/>
      <c r="V44" s="59">
        <v>0.05</v>
      </c>
    </row>
    <row r="45" spans="1:22" ht="15.75" x14ac:dyDescent="0.2">
      <c r="A45" s="13"/>
      <c r="B45" s="22" t="s">
        <v>136</v>
      </c>
      <c r="C45" s="15" t="s">
        <v>137</v>
      </c>
      <c r="D45" s="15">
        <v>100</v>
      </c>
      <c r="E45" s="15">
        <v>0.5</v>
      </c>
      <c r="F45" s="16">
        <f t="shared" si="0"/>
        <v>0.18</v>
      </c>
      <c r="G45" s="17">
        <v>0.11</v>
      </c>
      <c r="H45" s="17">
        <f t="shared" si="5"/>
        <v>0.14000000000000001</v>
      </c>
      <c r="I45" s="17">
        <f t="shared" si="6"/>
        <v>0.16</v>
      </c>
      <c r="J45" s="17">
        <v>0.13</v>
      </c>
      <c r="K45" s="16">
        <f t="shared" si="8"/>
        <v>0.16</v>
      </c>
      <c r="L45" s="16">
        <f t="shared" si="7"/>
        <v>0.18</v>
      </c>
      <c r="M45" s="16">
        <f t="shared" si="4"/>
        <v>0.18</v>
      </c>
      <c r="N45" s="18"/>
      <c r="O45" s="27"/>
      <c r="P45" s="20"/>
      <c r="V45" s="59">
        <v>0.05</v>
      </c>
    </row>
    <row r="46" spans="1:22" ht="15.75" x14ac:dyDescent="0.2">
      <c r="A46" s="13"/>
      <c r="B46" s="35" t="s">
        <v>138</v>
      </c>
      <c r="C46" s="36" t="s">
        <v>139</v>
      </c>
      <c r="D46" s="36">
        <v>10</v>
      </c>
      <c r="E46" s="36">
        <v>1</v>
      </c>
      <c r="F46" s="16">
        <f t="shared" si="0"/>
        <v>0.09</v>
      </c>
      <c r="G46" s="37">
        <v>0.05</v>
      </c>
      <c r="H46" s="37">
        <f>G46+0.03</f>
        <v>0.08</v>
      </c>
      <c r="I46" s="37">
        <f>H46+0.02</f>
        <v>0.1</v>
      </c>
      <c r="J46" s="37">
        <v>0.06</v>
      </c>
      <c r="K46" s="38">
        <f>H46+2%</f>
        <v>0.1</v>
      </c>
      <c r="L46" s="38">
        <f>I46+0.02</f>
        <v>0.12000000000000001</v>
      </c>
      <c r="M46" s="38">
        <f>L46</f>
        <v>0.12000000000000001</v>
      </c>
      <c r="N46" s="18"/>
      <c r="O46" s="27"/>
      <c r="P46" s="20"/>
      <c r="V46" s="59">
        <v>0.03</v>
      </c>
    </row>
    <row r="47" spans="1:22" ht="15.75" customHeight="1" x14ac:dyDescent="0.2">
      <c r="A47" s="13"/>
      <c r="B47" s="22" t="s">
        <v>140</v>
      </c>
      <c r="C47" s="15" t="s">
        <v>141</v>
      </c>
      <c r="D47" s="15">
        <v>5</v>
      </c>
      <c r="E47" s="15">
        <v>1</v>
      </c>
      <c r="F47" s="16">
        <f t="shared" si="0"/>
        <v>0.16</v>
      </c>
      <c r="G47" s="17">
        <v>0.08</v>
      </c>
      <c r="H47" s="17">
        <f t="shared" si="5"/>
        <v>0.11</v>
      </c>
      <c r="I47" s="17">
        <f t="shared" si="6"/>
        <v>0.13</v>
      </c>
      <c r="J47" s="17">
        <v>0.11</v>
      </c>
      <c r="K47" s="16">
        <f t="shared" si="8"/>
        <v>0.13</v>
      </c>
      <c r="L47" s="16">
        <f t="shared" si="7"/>
        <v>0.15</v>
      </c>
      <c r="M47" s="16">
        <f t="shared" si="4"/>
        <v>0.15</v>
      </c>
      <c r="N47" s="18"/>
      <c r="O47" s="27"/>
      <c r="P47" s="20"/>
      <c r="V47" s="59">
        <v>0.05</v>
      </c>
    </row>
    <row r="48" spans="1:22" ht="15.75" x14ac:dyDescent="0.2">
      <c r="A48" s="13"/>
      <c r="B48" s="22" t="s">
        <v>142</v>
      </c>
      <c r="C48" s="15" t="s">
        <v>143</v>
      </c>
      <c r="D48" s="15">
        <v>10</v>
      </c>
      <c r="E48" s="15">
        <v>1</v>
      </c>
      <c r="F48" s="16">
        <f t="shared" si="0"/>
        <v>0.15</v>
      </c>
      <c r="G48" s="17">
        <v>0.1</v>
      </c>
      <c r="H48" s="17">
        <f>G48+0.03</f>
        <v>0.13</v>
      </c>
      <c r="I48" s="17">
        <f>H48+0.02</f>
        <v>0.15</v>
      </c>
      <c r="J48" s="17">
        <v>0.12</v>
      </c>
      <c r="K48" s="16">
        <f>H48+2%</f>
        <v>0.15</v>
      </c>
      <c r="L48" s="16">
        <f>I48+0.02</f>
        <v>0.16999999999999998</v>
      </c>
      <c r="M48" s="16">
        <f>L48</f>
        <v>0.16999999999999998</v>
      </c>
      <c r="N48" s="39" t="s">
        <v>144</v>
      </c>
      <c r="O48" s="19" t="s">
        <v>145</v>
      </c>
      <c r="P48" s="20"/>
      <c r="V48" s="59">
        <v>0.03</v>
      </c>
    </row>
    <row r="49" spans="1:22" ht="15.75" x14ac:dyDescent="0.2">
      <c r="A49" s="29"/>
      <c r="B49" s="40" t="s">
        <v>146</v>
      </c>
      <c r="C49" s="15" t="s">
        <v>147</v>
      </c>
      <c r="D49" s="15">
        <v>5</v>
      </c>
      <c r="E49" s="15">
        <v>1</v>
      </c>
      <c r="F49" s="16">
        <f t="shared" si="0"/>
        <v>0.15</v>
      </c>
      <c r="G49" s="17">
        <v>0.1</v>
      </c>
      <c r="H49" s="17">
        <f>G49+0.03</f>
        <v>0.13</v>
      </c>
      <c r="I49" s="17">
        <f>H49+0.02</f>
        <v>0.15</v>
      </c>
      <c r="J49" s="17">
        <v>0.12</v>
      </c>
      <c r="K49" s="16">
        <f>H49+2%</f>
        <v>0.15</v>
      </c>
      <c r="L49" s="16">
        <f>I49+0.02</f>
        <v>0.16999999999999998</v>
      </c>
      <c r="M49" s="16">
        <f>L49</f>
        <v>0.16999999999999998</v>
      </c>
      <c r="N49" s="41"/>
      <c r="O49" s="19"/>
      <c r="P49" s="20"/>
      <c r="V49" s="59">
        <v>0.03</v>
      </c>
    </row>
    <row r="50" spans="1:22" ht="15.75" x14ac:dyDescent="0.2">
      <c r="A50" s="29"/>
      <c r="B50" s="40" t="s">
        <v>148</v>
      </c>
      <c r="C50" s="15" t="s">
        <v>149</v>
      </c>
      <c r="D50" s="15">
        <v>20</v>
      </c>
      <c r="E50" s="15">
        <v>1</v>
      </c>
      <c r="F50" s="16">
        <f t="shared" si="0"/>
        <v>0.18</v>
      </c>
      <c r="G50" s="17">
        <v>0.11</v>
      </c>
      <c r="H50" s="17">
        <f>G50+0.03</f>
        <v>0.14000000000000001</v>
      </c>
      <c r="I50" s="17">
        <f>H50+0.02</f>
        <v>0.16</v>
      </c>
      <c r="J50" s="17">
        <v>0.13</v>
      </c>
      <c r="K50" s="16">
        <f>H50+2%</f>
        <v>0.16</v>
      </c>
      <c r="L50" s="16">
        <f>I50+0.02</f>
        <v>0.18</v>
      </c>
      <c r="M50" s="16">
        <f>L50</f>
        <v>0.18</v>
      </c>
      <c r="N50" s="41"/>
      <c r="O50" s="19"/>
      <c r="P50" s="20"/>
      <c r="V50" s="59">
        <v>0.05</v>
      </c>
    </row>
    <row r="51" spans="1:22" ht="15.75" customHeight="1" x14ac:dyDescent="0.2">
      <c r="A51" s="29"/>
      <c r="B51" s="35" t="s">
        <v>150</v>
      </c>
      <c r="C51" s="36" t="s">
        <v>151</v>
      </c>
      <c r="D51" s="36">
        <v>5</v>
      </c>
      <c r="E51" s="36" t="s">
        <v>152</v>
      </c>
      <c r="F51" s="16">
        <f t="shared" si="0"/>
        <v>0.12</v>
      </c>
      <c r="G51" s="37">
        <v>0.08</v>
      </c>
      <c r="H51" s="37">
        <f t="shared" si="5"/>
        <v>0.11</v>
      </c>
      <c r="I51" s="37">
        <f t="shared" si="6"/>
        <v>0.13</v>
      </c>
      <c r="J51" s="37">
        <v>0.09</v>
      </c>
      <c r="K51" s="38">
        <f t="shared" si="8"/>
        <v>0.13</v>
      </c>
      <c r="L51" s="38">
        <f>I51+0.02</f>
        <v>0.15</v>
      </c>
      <c r="M51" s="38">
        <f t="shared" si="4"/>
        <v>0.15</v>
      </c>
      <c r="N51" s="41"/>
      <c r="O51" s="19"/>
      <c r="P51" s="20"/>
      <c r="V51" s="59">
        <v>0.03</v>
      </c>
    </row>
    <row r="52" spans="1:22" ht="15.75" x14ac:dyDescent="0.2">
      <c r="A52" s="29" t="s">
        <v>153</v>
      </c>
      <c r="B52" s="22" t="s">
        <v>154</v>
      </c>
      <c r="C52" s="15" t="s">
        <v>155</v>
      </c>
      <c r="D52" s="15">
        <v>20</v>
      </c>
      <c r="E52" s="15">
        <v>1</v>
      </c>
      <c r="F52" s="16">
        <f t="shared" si="0"/>
        <v>0.2</v>
      </c>
      <c r="G52" s="17">
        <v>7.0000000000000007E-2</v>
      </c>
      <c r="H52" s="42">
        <f>G52+3%</f>
        <v>0.1</v>
      </c>
      <c r="I52" s="42">
        <f>H52+3%</f>
        <v>0.13</v>
      </c>
      <c r="J52" s="17">
        <v>0.15</v>
      </c>
      <c r="K52" s="38">
        <f>H52+2%</f>
        <v>0.12000000000000001</v>
      </c>
      <c r="L52" s="38">
        <f>I52+0.02</f>
        <v>0.15</v>
      </c>
      <c r="M52" s="38">
        <f>L52</f>
        <v>0.15</v>
      </c>
      <c r="N52" s="18" t="s">
        <v>103</v>
      </c>
      <c r="O52" s="27" t="s">
        <v>104</v>
      </c>
      <c r="P52" s="20"/>
      <c r="V52" s="59">
        <v>0.05</v>
      </c>
    </row>
    <row r="53" spans="1:22" ht="15.75" x14ac:dyDescent="0.2">
      <c r="A53" s="31"/>
      <c r="B53" s="22" t="s">
        <v>156</v>
      </c>
      <c r="C53" s="15" t="s">
        <v>157</v>
      </c>
      <c r="D53" s="15">
        <v>20</v>
      </c>
      <c r="E53" s="15">
        <v>1</v>
      </c>
      <c r="F53" s="16">
        <f t="shared" si="0"/>
        <v>0.2</v>
      </c>
      <c r="G53" s="17">
        <v>7.0000000000000007E-2</v>
      </c>
      <c r="H53" s="42">
        <f t="shared" ref="H53:I74" si="9">G53+3%</f>
        <v>0.1</v>
      </c>
      <c r="I53" s="42">
        <f t="shared" si="9"/>
        <v>0.13</v>
      </c>
      <c r="J53" s="17">
        <v>0.15</v>
      </c>
      <c r="K53" s="16">
        <f t="shared" si="8"/>
        <v>0.12000000000000001</v>
      </c>
      <c r="L53" s="43">
        <f t="shared" si="8"/>
        <v>0.15</v>
      </c>
      <c r="M53" s="43">
        <f t="shared" ref="M53:M74" si="10">L53</f>
        <v>0.15</v>
      </c>
      <c r="N53" s="18"/>
      <c r="O53" s="27"/>
      <c r="P53" s="20"/>
      <c r="V53" s="59">
        <v>0.05</v>
      </c>
    </row>
    <row r="54" spans="1:22" ht="15.75" x14ac:dyDescent="0.2">
      <c r="A54" s="31"/>
      <c r="B54" s="22" t="s">
        <v>158</v>
      </c>
      <c r="C54" s="15" t="s">
        <v>159</v>
      </c>
      <c r="D54" s="15">
        <v>20</v>
      </c>
      <c r="E54" s="15">
        <v>1</v>
      </c>
      <c r="F54" s="16">
        <f t="shared" si="0"/>
        <v>0.2</v>
      </c>
      <c r="G54" s="17">
        <v>7.0000000000000007E-2</v>
      </c>
      <c r="H54" s="42">
        <f t="shared" si="9"/>
        <v>0.1</v>
      </c>
      <c r="I54" s="42">
        <f t="shared" si="9"/>
        <v>0.13</v>
      </c>
      <c r="J54" s="17">
        <v>0.15</v>
      </c>
      <c r="K54" s="16">
        <f t="shared" si="8"/>
        <v>0.12000000000000001</v>
      </c>
      <c r="L54" s="43">
        <f t="shared" si="8"/>
        <v>0.15</v>
      </c>
      <c r="M54" s="43">
        <f t="shared" si="10"/>
        <v>0.15</v>
      </c>
      <c r="N54" s="18"/>
      <c r="O54" s="27"/>
      <c r="P54" s="20"/>
      <c r="V54" s="59">
        <v>0.05</v>
      </c>
    </row>
    <row r="55" spans="1:22" ht="15.75" x14ac:dyDescent="0.2">
      <c r="A55" s="31"/>
      <c r="B55" s="22" t="s">
        <v>160</v>
      </c>
      <c r="C55" s="15" t="s">
        <v>161</v>
      </c>
      <c r="D55" s="15">
        <v>10</v>
      </c>
      <c r="E55" s="15">
        <v>1</v>
      </c>
      <c r="F55" s="16">
        <f t="shared" si="0"/>
        <v>0.12</v>
      </c>
      <c r="G55" s="17">
        <v>0.08</v>
      </c>
      <c r="H55" s="42">
        <f t="shared" si="9"/>
        <v>0.11</v>
      </c>
      <c r="I55" s="42">
        <f t="shared" si="9"/>
        <v>0.14000000000000001</v>
      </c>
      <c r="J55" s="17">
        <v>0.09</v>
      </c>
      <c r="K55" s="16">
        <f t="shared" si="8"/>
        <v>0.13</v>
      </c>
      <c r="L55" s="43">
        <f t="shared" si="8"/>
        <v>0.16</v>
      </c>
      <c r="M55" s="43">
        <f t="shared" si="10"/>
        <v>0.16</v>
      </c>
      <c r="N55" s="18"/>
      <c r="O55" s="27"/>
      <c r="P55" s="20"/>
      <c r="V55" s="59">
        <v>0.03</v>
      </c>
    </row>
    <row r="56" spans="1:22" ht="27" x14ac:dyDescent="0.2">
      <c r="A56" s="31"/>
      <c r="B56" s="22" t="s">
        <v>162</v>
      </c>
      <c r="C56" s="15" t="s">
        <v>163</v>
      </c>
      <c r="D56" s="15">
        <v>50</v>
      </c>
      <c r="E56" s="15">
        <v>1</v>
      </c>
      <c r="F56" s="16">
        <f t="shared" si="0"/>
        <v>0.2</v>
      </c>
      <c r="G56" s="17">
        <v>7.0000000000000007E-2</v>
      </c>
      <c r="H56" s="42">
        <f t="shared" si="9"/>
        <v>0.1</v>
      </c>
      <c r="I56" s="42">
        <f t="shared" si="9"/>
        <v>0.13</v>
      </c>
      <c r="J56" s="17">
        <v>0.15</v>
      </c>
      <c r="K56" s="16">
        <f t="shared" si="8"/>
        <v>0.12000000000000001</v>
      </c>
      <c r="L56" s="43">
        <f t="shared" si="8"/>
        <v>0.15</v>
      </c>
      <c r="M56" s="43">
        <f t="shared" si="10"/>
        <v>0.15</v>
      </c>
      <c r="N56" s="18"/>
      <c r="O56" s="27"/>
      <c r="P56" s="20" t="s">
        <v>164</v>
      </c>
      <c r="V56" s="59">
        <v>0.05</v>
      </c>
    </row>
    <row r="57" spans="1:22" ht="15.75" x14ac:dyDescent="0.2">
      <c r="A57" s="31"/>
      <c r="B57" s="22" t="s">
        <v>165</v>
      </c>
      <c r="C57" s="15" t="s">
        <v>166</v>
      </c>
      <c r="D57" s="15">
        <v>5</v>
      </c>
      <c r="E57" s="15">
        <v>5</v>
      </c>
      <c r="F57" s="16">
        <f t="shared" si="0"/>
        <v>0.13</v>
      </c>
      <c r="G57" s="17">
        <v>0.09</v>
      </c>
      <c r="H57" s="42">
        <f t="shared" si="9"/>
        <v>0.12</v>
      </c>
      <c r="I57" s="42">
        <f t="shared" si="9"/>
        <v>0.15</v>
      </c>
      <c r="J57" s="17">
        <v>0.1</v>
      </c>
      <c r="K57" s="16">
        <f t="shared" si="8"/>
        <v>0.13999999999999999</v>
      </c>
      <c r="L57" s="43">
        <f t="shared" si="8"/>
        <v>0.16999999999999998</v>
      </c>
      <c r="M57" s="43">
        <f t="shared" si="10"/>
        <v>0.16999999999999998</v>
      </c>
      <c r="N57" s="18"/>
      <c r="O57" s="27"/>
      <c r="P57" s="20"/>
      <c r="V57" s="59">
        <v>0.03</v>
      </c>
    </row>
    <row r="58" spans="1:22" ht="15.75" x14ac:dyDescent="0.2">
      <c r="A58" s="31"/>
      <c r="B58" s="22" t="s">
        <v>167</v>
      </c>
      <c r="C58" s="15" t="s">
        <v>168</v>
      </c>
      <c r="D58" s="15">
        <v>5</v>
      </c>
      <c r="E58" s="15">
        <v>5</v>
      </c>
      <c r="F58" s="16">
        <f t="shared" si="0"/>
        <v>0.13</v>
      </c>
      <c r="G58" s="17">
        <v>0.09</v>
      </c>
      <c r="H58" s="42">
        <f t="shared" si="9"/>
        <v>0.12</v>
      </c>
      <c r="I58" s="42">
        <f t="shared" si="9"/>
        <v>0.15</v>
      </c>
      <c r="J58" s="17">
        <v>0.1</v>
      </c>
      <c r="K58" s="16">
        <f t="shared" si="8"/>
        <v>0.13999999999999999</v>
      </c>
      <c r="L58" s="43">
        <f t="shared" si="8"/>
        <v>0.16999999999999998</v>
      </c>
      <c r="M58" s="43">
        <f t="shared" si="10"/>
        <v>0.16999999999999998</v>
      </c>
      <c r="N58" s="18"/>
      <c r="O58" s="27"/>
      <c r="P58" s="20"/>
      <c r="V58" s="59">
        <v>0.03</v>
      </c>
    </row>
    <row r="59" spans="1:22" ht="15.75" x14ac:dyDescent="0.2">
      <c r="A59" s="31"/>
      <c r="B59" s="22" t="s">
        <v>169</v>
      </c>
      <c r="C59" s="15" t="s">
        <v>170</v>
      </c>
      <c r="D59" s="15">
        <v>10</v>
      </c>
      <c r="E59" s="15">
        <v>1</v>
      </c>
      <c r="F59" s="16">
        <f t="shared" si="0"/>
        <v>0.1</v>
      </c>
      <c r="G59" s="17">
        <v>0.06</v>
      </c>
      <c r="H59" s="42">
        <f t="shared" si="9"/>
        <v>0.09</v>
      </c>
      <c r="I59" s="42">
        <f t="shared" si="9"/>
        <v>0.12</v>
      </c>
      <c r="J59" s="17">
        <v>7.0000000000000007E-2</v>
      </c>
      <c r="K59" s="16">
        <f t="shared" si="8"/>
        <v>0.11</v>
      </c>
      <c r="L59" s="43">
        <f t="shared" si="8"/>
        <v>0.13999999999999999</v>
      </c>
      <c r="M59" s="43">
        <f t="shared" si="10"/>
        <v>0.13999999999999999</v>
      </c>
      <c r="N59" s="18"/>
      <c r="O59" s="27"/>
      <c r="P59" s="20"/>
      <c r="V59" s="59">
        <v>0.03</v>
      </c>
    </row>
    <row r="60" spans="1:22" ht="15.75" x14ac:dyDescent="0.2">
      <c r="A60" s="31"/>
      <c r="B60" s="44" t="s">
        <v>171</v>
      </c>
      <c r="C60" s="45" t="s">
        <v>172</v>
      </c>
      <c r="D60" s="15">
        <v>10</v>
      </c>
      <c r="E60" s="15">
        <v>1</v>
      </c>
      <c r="F60" s="16">
        <f t="shared" si="0"/>
        <v>0.13</v>
      </c>
      <c r="G60" s="17">
        <v>7.0000000000000007E-2</v>
      </c>
      <c r="H60" s="42">
        <f t="shared" si="9"/>
        <v>0.1</v>
      </c>
      <c r="I60" s="42">
        <f t="shared" si="9"/>
        <v>0.13</v>
      </c>
      <c r="J60" s="17">
        <v>0.08</v>
      </c>
      <c r="K60" s="16">
        <f t="shared" si="8"/>
        <v>0.12000000000000001</v>
      </c>
      <c r="L60" s="43">
        <f t="shared" si="8"/>
        <v>0.15</v>
      </c>
      <c r="M60" s="43">
        <f t="shared" si="10"/>
        <v>0.15</v>
      </c>
      <c r="N60" s="18"/>
      <c r="O60" s="27" t="s">
        <v>44</v>
      </c>
      <c r="P60" s="20"/>
      <c r="V60" s="59">
        <v>0.05</v>
      </c>
    </row>
    <row r="61" spans="1:22" ht="15.75" x14ac:dyDescent="0.2">
      <c r="A61" s="31"/>
      <c r="B61" s="22" t="s">
        <v>173</v>
      </c>
      <c r="C61" s="15" t="s">
        <v>174</v>
      </c>
      <c r="D61" s="15">
        <v>5</v>
      </c>
      <c r="E61" s="15">
        <v>2</v>
      </c>
      <c r="F61" s="16">
        <f t="shared" si="0"/>
        <v>0.12000000000000001</v>
      </c>
      <c r="G61" s="17">
        <v>0.06</v>
      </c>
      <c r="H61" s="42">
        <f t="shared" si="9"/>
        <v>0.09</v>
      </c>
      <c r="I61" s="42">
        <f t="shared" si="9"/>
        <v>0.12</v>
      </c>
      <c r="J61" s="17">
        <v>7.0000000000000007E-2</v>
      </c>
      <c r="K61" s="16">
        <f t="shared" si="8"/>
        <v>0.11</v>
      </c>
      <c r="L61" s="43">
        <f t="shared" si="8"/>
        <v>0.13999999999999999</v>
      </c>
      <c r="M61" s="43">
        <f t="shared" si="10"/>
        <v>0.13999999999999999</v>
      </c>
      <c r="N61" s="18"/>
      <c r="O61" s="27"/>
      <c r="P61" s="20"/>
      <c r="V61" s="59">
        <v>0.05</v>
      </c>
    </row>
    <row r="62" spans="1:22" ht="15.75" x14ac:dyDescent="0.2">
      <c r="A62" s="31"/>
      <c r="B62" s="22" t="s">
        <v>175</v>
      </c>
      <c r="C62" s="15" t="s">
        <v>176</v>
      </c>
      <c r="D62" s="15">
        <v>5</v>
      </c>
      <c r="E62" s="15">
        <v>2</v>
      </c>
      <c r="F62" s="16">
        <f t="shared" si="0"/>
        <v>0.13</v>
      </c>
      <c r="G62" s="17">
        <v>7.0000000000000007E-2</v>
      </c>
      <c r="H62" s="42">
        <f t="shared" si="9"/>
        <v>0.1</v>
      </c>
      <c r="I62" s="42">
        <f t="shared" si="9"/>
        <v>0.13</v>
      </c>
      <c r="J62" s="17">
        <v>0.08</v>
      </c>
      <c r="K62" s="16">
        <f t="shared" si="8"/>
        <v>0.12000000000000001</v>
      </c>
      <c r="L62" s="43">
        <f t="shared" si="8"/>
        <v>0.15</v>
      </c>
      <c r="M62" s="43">
        <f t="shared" si="10"/>
        <v>0.15</v>
      </c>
      <c r="N62" s="18"/>
      <c r="O62" s="27"/>
      <c r="P62" s="20"/>
      <c r="V62" s="59">
        <v>0.05</v>
      </c>
    </row>
    <row r="63" spans="1:22" ht="15.75" x14ac:dyDescent="0.2">
      <c r="A63" s="31"/>
      <c r="B63" s="22" t="s">
        <v>177</v>
      </c>
      <c r="C63" s="15" t="s">
        <v>178</v>
      </c>
      <c r="D63" s="15">
        <v>20</v>
      </c>
      <c r="E63" s="15">
        <v>1</v>
      </c>
      <c r="F63" s="16">
        <f t="shared" si="0"/>
        <v>0.14000000000000001</v>
      </c>
      <c r="G63" s="17">
        <v>0.08</v>
      </c>
      <c r="H63" s="42">
        <f t="shared" si="9"/>
        <v>0.11</v>
      </c>
      <c r="I63" s="42">
        <f t="shared" si="9"/>
        <v>0.14000000000000001</v>
      </c>
      <c r="J63" s="17">
        <v>0.09</v>
      </c>
      <c r="K63" s="16">
        <f t="shared" si="8"/>
        <v>0.13</v>
      </c>
      <c r="L63" s="43">
        <f t="shared" si="8"/>
        <v>0.16</v>
      </c>
      <c r="M63" s="43">
        <f t="shared" si="10"/>
        <v>0.16</v>
      </c>
      <c r="N63" s="18"/>
      <c r="O63" s="27"/>
      <c r="P63" s="20"/>
      <c r="V63" s="59">
        <v>0.05</v>
      </c>
    </row>
    <row r="64" spans="1:22" ht="15.75" x14ac:dyDescent="0.2">
      <c r="A64" s="31"/>
      <c r="B64" s="22" t="s">
        <v>179</v>
      </c>
      <c r="C64" s="15" t="s">
        <v>180</v>
      </c>
      <c r="D64" s="15">
        <v>10</v>
      </c>
      <c r="E64" s="15">
        <v>1</v>
      </c>
      <c r="F64" s="16">
        <f t="shared" si="0"/>
        <v>0.25</v>
      </c>
      <c r="G64" s="17">
        <v>0.1</v>
      </c>
      <c r="H64" s="42">
        <f t="shared" si="9"/>
        <v>0.13</v>
      </c>
      <c r="I64" s="42">
        <f t="shared" si="9"/>
        <v>0.16</v>
      </c>
      <c r="J64" s="17">
        <v>0.2</v>
      </c>
      <c r="K64" s="16">
        <f t="shared" si="8"/>
        <v>0.15</v>
      </c>
      <c r="L64" s="43">
        <v>0.2</v>
      </c>
      <c r="M64" s="43">
        <f t="shared" si="10"/>
        <v>0.2</v>
      </c>
      <c r="N64" s="18"/>
      <c r="O64" s="15" t="s">
        <v>181</v>
      </c>
      <c r="P64" s="20"/>
      <c r="V64" s="59">
        <v>0.05</v>
      </c>
    </row>
    <row r="65" spans="1:22" ht="15.75" x14ac:dyDescent="0.2">
      <c r="A65" s="31"/>
      <c r="B65" s="22" t="s">
        <v>182</v>
      </c>
      <c r="C65" s="15" t="s">
        <v>183</v>
      </c>
      <c r="D65" s="15">
        <v>10</v>
      </c>
      <c r="E65" s="15">
        <v>1</v>
      </c>
      <c r="F65" s="16">
        <f t="shared" si="0"/>
        <v>0.12</v>
      </c>
      <c r="G65" s="17">
        <v>0.08</v>
      </c>
      <c r="H65" s="42">
        <f t="shared" si="9"/>
        <v>0.11</v>
      </c>
      <c r="I65" s="42">
        <f t="shared" si="9"/>
        <v>0.14000000000000001</v>
      </c>
      <c r="J65" s="17">
        <v>0.09</v>
      </c>
      <c r="K65" s="16">
        <f t="shared" si="8"/>
        <v>0.13</v>
      </c>
      <c r="L65" s="43">
        <f t="shared" si="8"/>
        <v>0.16</v>
      </c>
      <c r="M65" s="43">
        <f t="shared" si="10"/>
        <v>0.16</v>
      </c>
      <c r="N65" s="18"/>
      <c r="O65" s="15" t="s">
        <v>184</v>
      </c>
      <c r="P65" s="20"/>
      <c r="V65" s="59">
        <v>0.03</v>
      </c>
    </row>
    <row r="66" spans="1:22" ht="15.75" customHeight="1" x14ac:dyDescent="0.2">
      <c r="A66" s="31"/>
      <c r="B66" s="22" t="s">
        <v>185</v>
      </c>
      <c r="C66" s="15" t="s">
        <v>186</v>
      </c>
      <c r="D66" s="15">
        <v>100</v>
      </c>
      <c r="E66" s="15">
        <v>0.2</v>
      </c>
      <c r="F66" s="16">
        <f t="shared" si="0"/>
        <v>0.16999999999999998</v>
      </c>
      <c r="G66" s="17">
        <v>0.1</v>
      </c>
      <c r="H66" s="42">
        <f t="shared" si="9"/>
        <v>0.13</v>
      </c>
      <c r="I66" s="42">
        <f t="shared" si="9"/>
        <v>0.16</v>
      </c>
      <c r="J66" s="17">
        <v>0.12</v>
      </c>
      <c r="K66" s="16">
        <f t="shared" si="8"/>
        <v>0.15</v>
      </c>
      <c r="L66" s="43">
        <f t="shared" si="8"/>
        <v>0.18</v>
      </c>
      <c r="M66" s="43">
        <f t="shared" si="10"/>
        <v>0.18</v>
      </c>
      <c r="N66" s="46" t="s">
        <v>187</v>
      </c>
      <c r="O66" s="15" t="s">
        <v>188</v>
      </c>
      <c r="P66" s="20" t="s">
        <v>189</v>
      </c>
      <c r="V66" s="59">
        <v>0.05</v>
      </c>
    </row>
    <row r="67" spans="1:22" ht="15.75" x14ac:dyDescent="0.2">
      <c r="A67" s="31"/>
      <c r="B67" s="22" t="s">
        <v>190</v>
      </c>
      <c r="C67" s="15" t="s">
        <v>191</v>
      </c>
      <c r="D67" s="15">
        <v>5</v>
      </c>
      <c r="E67" s="15">
        <v>2</v>
      </c>
      <c r="F67" s="16">
        <f t="shared" si="0"/>
        <v>0.16999999999999998</v>
      </c>
      <c r="G67" s="17">
        <v>0.1</v>
      </c>
      <c r="H67" s="42">
        <f t="shared" si="9"/>
        <v>0.13</v>
      </c>
      <c r="I67" s="42">
        <f t="shared" si="9"/>
        <v>0.16</v>
      </c>
      <c r="J67" s="17">
        <v>0.12</v>
      </c>
      <c r="K67" s="16">
        <f t="shared" si="8"/>
        <v>0.15</v>
      </c>
      <c r="L67" s="43">
        <f t="shared" si="8"/>
        <v>0.18</v>
      </c>
      <c r="M67" s="43">
        <f t="shared" si="10"/>
        <v>0.18</v>
      </c>
      <c r="N67" s="39" t="s">
        <v>192</v>
      </c>
      <c r="O67" s="27" t="s">
        <v>188</v>
      </c>
      <c r="P67" s="20"/>
      <c r="V67" s="59">
        <v>0.05</v>
      </c>
    </row>
    <row r="68" spans="1:22" ht="15.75" x14ac:dyDescent="0.2">
      <c r="A68" s="31"/>
      <c r="B68" s="22" t="s">
        <v>193</v>
      </c>
      <c r="C68" s="15" t="s">
        <v>194</v>
      </c>
      <c r="D68" s="15">
        <v>5</v>
      </c>
      <c r="E68" s="15">
        <v>2</v>
      </c>
      <c r="F68" s="16">
        <f t="shared" si="0"/>
        <v>0.16999999999999998</v>
      </c>
      <c r="G68" s="17">
        <v>0.1</v>
      </c>
      <c r="H68" s="42">
        <f t="shared" si="9"/>
        <v>0.13</v>
      </c>
      <c r="I68" s="42">
        <f t="shared" si="9"/>
        <v>0.16</v>
      </c>
      <c r="J68" s="17">
        <v>0.12</v>
      </c>
      <c r="K68" s="16">
        <f t="shared" si="8"/>
        <v>0.15</v>
      </c>
      <c r="L68" s="43">
        <f t="shared" si="8"/>
        <v>0.18</v>
      </c>
      <c r="M68" s="43">
        <f t="shared" si="10"/>
        <v>0.18</v>
      </c>
      <c r="N68" s="41"/>
      <c r="O68" s="27"/>
      <c r="P68" s="20"/>
      <c r="V68" s="59">
        <v>0.05</v>
      </c>
    </row>
    <row r="69" spans="1:22" ht="15.75" x14ac:dyDescent="0.2">
      <c r="A69" s="31"/>
      <c r="B69" s="22" t="s">
        <v>195</v>
      </c>
      <c r="C69" s="15" t="s">
        <v>196</v>
      </c>
      <c r="D69" s="15">
        <v>10</v>
      </c>
      <c r="E69" s="15">
        <v>1</v>
      </c>
      <c r="F69" s="16">
        <f t="shared" ref="F69:F74" si="11">J69+V69</f>
        <v>0.13</v>
      </c>
      <c r="G69" s="17">
        <v>0.06</v>
      </c>
      <c r="H69" s="42">
        <f>G69+3%</f>
        <v>0.09</v>
      </c>
      <c r="I69" s="42">
        <f t="shared" si="9"/>
        <v>0.12</v>
      </c>
      <c r="J69" s="17">
        <v>0.08</v>
      </c>
      <c r="K69" s="16">
        <f t="shared" si="8"/>
        <v>0.11</v>
      </c>
      <c r="L69" s="43">
        <f t="shared" si="8"/>
        <v>0.13999999999999999</v>
      </c>
      <c r="M69" s="43">
        <f t="shared" si="10"/>
        <v>0.13999999999999999</v>
      </c>
      <c r="N69" s="41"/>
      <c r="O69" s="15" t="s">
        <v>197</v>
      </c>
      <c r="P69" s="47"/>
      <c r="Q69" s="61"/>
      <c r="R69" s="61"/>
      <c r="S69" s="61"/>
      <c r="T69" s="61"/>
      <c r="U69" s="61"/>
      <c r="V69" s="59">
        <v>0.05</v>
      </c>
    </row>
    <row r="70" spans="1:22" ht="15.75" x14ac:dyDescent="0.2">
      <c r="A70" s="31"/>
      <c r="B70" s="22" t="s">
        <v>198</v>
      </c>
      <c r="C70" s="15" t="s">
        <v>199</v>
      </c>
      <c r="D70" s="15">
        <v>5</v>
      </c>
      <c r="E70" s="15">
        <v>2</v>
      </c>
      <c r="F70" s="16">
        <f t="shared" si="11"/>
        <v>0.11</v>
      </c>
      <c r="G70" s="17">
        <v>7.0000000000000007E-2</v>
      </c>
      <c r="H70" s="42">
        <f>G70+3%</f>
        <v>0.1</v>
      </c>
      <c r="I70" s="42">
        <f t="shared" si="9"/>
        <v>0.13</v>
      </c>
      <c r="J70" s="17">
        <v>0.08</v>
      </c>
      <c r="K70" s="16">
        <f t="shared" si="8"/>
        <v>0.12000000000000001</v>
      </c>
      <c r="L70" s="43">
        <f t="shared" si="8"/>
        <v>0.15</v>
      </c>
      <c r="M70" s="43">
        <f t="shared" si="10"/>
        <v>0.15</v>
      </c>
      <c r="N70" s="41"/>
      <c r="O70" s="15" t="s">
        <v>200</v>
      </c>
      <c r="P70" s="47"/>
      <c r="Q70" s="61"/>
      <c r="R70" s="61"/>
      <c r="S70" s="61"/>
      <c r="T70" s="61"/>
      <c r="U70" s="61"/>
      <c r="V70" s="59">
        <v>0.03</v>
      </c>
    </row>
    <row r="71" spans="1:22" ht="40.5" x14ac:dyDescent="0.2">
      <c r="A71" s="31"/>
      <c r="B71" s="22" t="s">
        <v>201</v>
      </c>
      <c r="C71" s="15" t="s">
        <v>202</v>
      </c>
      <c r="D71" s="15">
        <v>5</v>
      </c>
      <c r="E71" s="15">
        <v>5</v>
      </c>
      <c r="F71" s="16">
        <f t="shared" si="11"/>
        <v>0.16999999999999998</v>
      </c>
      <c r="G71" s="17">
        <v>0.1</v>
      </c>
      <c r="H71" s="42">
        <f>G71+3%</f>
        <v>0.13</v>
      </c>
      <c r="I71" s="42">
        <f t="shared" si="9"/>
        <v>0.16</v>
      </c>
      <c r="J71" s="17">
        <v>0.12</v>
      </c>
      <c r="K71" s="16">
        <f t="shared" si="8"/>
        <v>0.15</v>
      </c>
      <c r="L71" s="43">
        <f t="shared" si="8"/>
        <v>0.18</v>
      </c>
      <c r="M71" s="43">
        <f t="shared" si="10"/>
        <v>0.18</v>
      </c>
      <c r="N71" s="41"/>
      <c r="O71" s="15" t="s">
        <v>203</v>
      </c>
      <c r="P71" s="20" t="s">
        <v>204</v>
      </c>
      <c r="Q71" s="61"/>
      <c r="R71" s="61"/>
      <c r="S71" s="61"/>
      <c r="T71" s="61"/>
      <c r="U71" s="61"/>
      <c r="V71" s="59">
        <v>0.05</v>
      </c>
    </row>
    <row r="72" spans="1:22" ht="15.75" x14ac:dyDescent="0.2">
      <c r="A72" s="31"/>
      <c r="B72" s="22" t="s">
        <v>205</v>
      </c>
      <c r="C72" s="15" t="s">
        <v>206</v>
      </c>
      <c r="D72" s="15">
        <v>20</v>
      </c>
      <c r="E72" s="15">
        <v>1</v>
      </c>
      <c r="F72" s="16">
        <f t="shared" si="11"/>
        <v>0.18</v>
      </c>
      <c r="G72" s="17">
        <v>7.0000000000000007E-2</v>
      </c>
      <c r="H72" s="42">
        <f t="shared" si="9"/>
        <v>0.1</v>
      </c>
      <c r="I72" s="42">
        <f t="shared" si="9"/>
        <v>0.13</v>
      </c>
      <c r="J72" s="17">
        <v>0.15</v>
      </c>
      <c r="K72" s="16">
        <f t="shared" si="8"/>
        <v>0.12000000000000001</v>
      </c>
      <c r="L72" s="43">
        <f t="shared" si="8"/>
        <v>0.15</v>
      </c>
      <c r="M72" s="43">
        <f t="shared" si="10"/>
        <v>0.15</v>
      </c>
      <c r="N72" s="41"/>
      <c r="O72" s="15" t="s">
        <v>104</v>
      </c>
      <c r="P72" s="20"/>
      <c r="V72" s="59">
        <v>0.03</v>
      </c>
    </row>
    <row r="73" spans="1:22" ht="15.75" x14ac:dyDescent="0.2">
      <c r="A73" s="31"/>
      <c r="B73" s="22" t="s">
        <v>207</v>
      </c>
      <c r="C73" s="15" t="s">
        <v>208</v>
      </c>
      <c r="D73" s="15">
        <v>20</v>
      </c>
      <c r="E73" s="15">
        <v>1</v>
      </c>
      <c r="F73" s="16">
        <f t="shared" si="11"/>
        <v>0.14000000000000001</v>
      </c>
      <c r="G73" s="17">
        <v>0.08</v>
      </c>
      <c r="H73" s="42">
        <f t="shared" si="9"/>
        <v>0.11</v>
      </c>
      <c r="I73" s="42">
        <f t="shared" si="9"/>
        <v>0.14000000000000001</v>
      </c>
      <c r="J73" s="17">
        <v>0.09</v>
      </c>
      <c r="K73" s="16">
        <f t="shared" si="8"/>
        <v>0.13</v>
      </c>
      <c r="L73" s="43">
        <f t="shared" si="8"/>
        <v>0.16</v>
      </c>
      <c r="M73" s="43">
        <f t="shared" si="10"/>
        <v>0.16</v>
      </c>
      <c r="N73" s="41"/>
      <c r="O73" s="23" t="s">
        <v>44</v>
      </c>
      <c r="P73" s="20"/>
      <c r="V73" s="59">
        <v>0.05</v>
      </c>
    </row>
    <row r="74" spans="1:22" ht="15.75" x14ac:dyDescent="0.2">
      <c r="A74" s="34"/>
      <c r="B74" s="48" t="s">
        <v>209</v>
      </c>
      <c r="C74" s="49" t="s">
        <v>210</v>
      </c>
      <c r="D74" s="50">
        <v>20</v>
      </c>
      <c r="E74" s="50">
        <v>1</v>
      </c>
      <c r="F74" s="16">
        <f t="shared" si="11"/>
        <v>0.13</v>
      </c>
      <c r="G74" s="51">
        <v>7.0000000000000007E-2</v>
      </c>
      <c r="H74" s="51">
        <f t="shared" si="9"/>
        <v>0.1</v>
      </c>
      <c r="I74" s="51">
        <f t="shared" si="9"/>
        <v>0.13</v>
      </c>
      <c r="J74" s="17">
        <v>0.08</v>
      </c>
      <c r="K74" s="16">
        <f t="shared" si="8"/>
        <v>0.12000000000000001</v>
      </c>
      <c r="L74" s="51">
        <f t="shared" si="8"/>
        <v>0.15</v>
      </c>
      <c r="M74" s="51">
        <f t="shared" si="10"/>
        <v>0.15</v>
      </c>
      <c r="N74" s="52"/>
      <c r="O74" s="25"/>
      <c r="P74" s="47"/>
      <c r="Q74" s="61"/>
      <c r="R74" s="61"/>
      <c r="S74" s="61"/>
      <c r="T74" s="61"/>
      <c r="U74" s="61"/>
      <c r="V74" s="51">
        <v>0.05</v>
      </c>
    </row>
    <row r="75" spans="1:22" ht="15.75" x14ac:dyDescent="0.2">
      <c r="O75" s="65"/>
    </row>
  </sheetData>
  <mergeCells count="38">
    <mergeCell ref="O52:O59"/>
    <mergeCell ref="O60:O63"/>
    <mergeCell ref="N67:N74"/>
    <mergeCell ref="O67:O68"/>
    <mergeCell ref="O73:O74"/>
    <mergeCell ref="O19:O23"/>
    <mergeCell ref="O24:O25"/>
    <mergeCell ref="A27:A30"/>
    <mergeCell ref="N27:N28"/>
    <mergeCell ref="A31:A51"/>
    <mergeCell ref="N31:N47"/>
    <mergeCell ref="O31:O35"/>
    <mergeCell ref="O36:O37"/>
    <mergeCell ref="O38:O47"/>
    <mergeCell ref="N48:N51"/>
    <mergeCell ref="N3:N4"/>
    <mergeCell ref="O3:O4"/>
    <mergeCell ref="P3:P4"/>
    <mergeCell ref="A5:A10"/>
    <mergeCell ref="N5:N7"/>
    <mergeCell ref="O5:O7"/>
    <mergeCell ref="N8:N10"/>
    <mergeCell ref="O8:O10"/>
    <mergeCell ref="C3:C4"/>
    <mergeCell ref="D3:D4"/>
    <mergeCell ref="E3:E4"/>
    <mergeCell ref="F3:F4"/>
    <mergeCell ref="G3:I3"/>
    <mergeCell ref="J3:M3"/>
    <mergeCell ref="O48:O51"/>
    <mergeCell ref="A52:A74"/>
    <mergeCell ref="N52:N65"/>
    <mergeCell ref="A11:A26"/>
    <mergeCell ref="N11:N24"/>
    <mergeCell ref="O11:O16"/>
    <mergeCell ref="A2:O2"/>
    <mergeCell ref="A3:A4"/>
    <mergeCell ref="B3:B4"/>
  </mergeCells>
  <phoneticPr fontId="2" type="noConversion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wangwandong</dc:creator>
  <cp:lastModifiedBy>user</cp:lastModifiedBy>
  <dcterms:created xsi:type="dcterms:W3CDTF">2015-06-05T18:19:34Z</dcterms:created>
  <dcterms:modified xsi:type="dcterms:W3CDTF">2022-07-06T12:55:58Z</dcterms:modified>
</cp:coreProperties>
</file>